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enashecoil.sharepoint.com/sites/Menashe/Shared Documents/מכרזים/2026/מכרז 04-2026 עמודי תצפית בקציר/"/>
    </mc:Choice>
  </mc:AlternateContent>
  <xr:revisionPtr revIDLastSave="0" documentId="8_{63855D84-7DA6-42D1-BFD1-EDA2E27B61E0}" xr6:coauthVersionLast="47" xr6:coauthVersionMax="47" xr10:uidLastSave="{00000000-0000-0000-0000-000000000000}"/>
  <bookViews>
    <workbookView xWindow="-120" yWindow="-120" windowWidth="29040" windowHeight="15720" xr2:uid="{853D6242-F834-4715-A2A1-16F79E1D850A}"/>
  </bookViews>
  <sheets>
    <sheet name="גיליון1" sheetId="1" r:id="rId1"/>
    <sheet name="גיליון2" sheetId="2" r:id="rId2"/>
  </sheets>
  <definedNames>
    <definedName name="_xlnm.Print_Area" localSheetId="0">גיליון1!$A$1:$R$155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2" i="1" l="1"/>
  <c r="J155" i="1" l="1"/>
  <c r="J145" i="1"/>
  <c r="J125" i="1"/>
  <c r="J107" i="1"/>
  <c r="J89" i="1"/>
  <c r="J71" i="1"/>
  <c r="J52" i="1"/>
  <c r="J34" i="1"/>
  <c r="I2" i="1" l="1"/>
  <c r="J2" i="1" s="1"/>
</calcChain>
</file>

<file path=xl/sharedStrings.xml><?xml version="1.0" encoding="utf-8"?>
<sst xmlns="http://schemas.openxmlformats.org/spreadsheetml/2006/main" count="353" uniqueCount="83">
  <si>
    <t xml:space="preserve">קציר </t>
  </si>
  <si>
    <t xml:space="preserve">התעצמות טכנולוגית </t>
  </si>
  <si>
    <t xml:space="preserve">הקמת עמודי תצפית בהתאם לתוכנית </t>
  </si>
  <si>
    <t>Al Appliance for up to 10 PTZ cameras. 1U, Xeon .ECC, Redundant PS</t>
  </si>
  <si>
    <t>Base license for one server</t>
  </si>
  <si>
    <t>Each AI PTZ camera Integration for a AI Appliance</t>
  </si>
  <si>
    <t>NVR דחווה 32 מצלמות כולל 32 טרה איחסון</t>
  </si>
  <si>
    <t>מחשב לקוח כרשום</t>
  </si>
  <si>
    <t>אספקה והתקנת ארון תקשורת 20U עבור החמל תואם אינץ' 19.</t>
  </si>
  <si>
    <t>יח'</t>
  </si>
  <si>
    <t>יחידה</t>
  </si>
  <si>
    <t>הערכת מחיר</t>
  </si>
  <si>
    <t xml:space="preserve">מחיר כולל </t>
  </si>
  <si>
    <t>הערכת מחיר כולל לפריט</t>
  </si>
  <si>
    <t>תיאור</t>
  </si>
  <si>
    <t xml:space="preserve">כמות </t>
  </si>
  <si>
    <t>חיווט אינטגרציה והפעלה</t>
  </si>
  <si>
    <t>במת הרמה מדגם דיזל 4*4</t>
  </si>
  <si>
    <t>קומפלט</t>
  </si>
  <si>
    <t>עמודה1</t>
  </si>
  <si>
    <t>סה"כ</t>
  </si>
  <si>
    <t xml:space="preserve">חמ"ל ללא מע"מ </t>
  </si>
  <si>
    <t>סעיף 1</t>
  </si>
  <si>
    <t>סעיף 2</t>
  </si>
  <si>
    <t>אפסקה והתקנה של מתג תעשייתי POE עמיד לתנאי חוץ כולל מתאם פס דין לארון חיצוני. וחיבור SFTP כפול</t>
  </si>
  <si>
    <t>אספקה והתקנה של ספק כוח 48 וולט עבור מתג תעשייתי.</t>
  </si>
  <si>
    <t>התקנת תשתית חיצונית תיקנית כבל רשת מדגם NYY CAT7</t>
  </si>
  <si>
    <t>חיבור חשמל 220 לארון כולל תשתית מעמוד החשמל.</t>
  </si>
  <si>
    <t>רישיון אנליטיקה למצלמה תרמית / PTZ / קיר וידיאו</t>
  </si>
  <si>
    <t>Outdoor grade PoE operational cable, 15m</t>
  </si>
  <si>
    <t>Universal mount for pole or wall, with elevation and azimuth adjustment</t>
  </si>
  <si>
    <t>מטר</t>
  </si>
  <si>
    <t>כמות</t>
  </si>
  <si>
    <t>SR-150F 5.8GHz Sensor</t>
  </si>
  <si>
    <t>SR-500-F 5.8GHz Sensor</t>
  </si>
  <si>
    <t>מצלמת PTZ כולל מארז IPC6658SR-X25-VF כדוגמת ומתאמי תליה. או שו"ע שוות ביצועים או טובה יותר מאושרת.</t>
  </si>
  <si>
    <t>מצלמה תרמית דואלית 12 מיקרון, רזולוציה 640 כפול 512 פיקסלים, עדשה 75 מ"מ, מדידת טמפרטורה + מצלמה אופטית ממונעת 4 מגה עדשה 6.8-251 מ"מ, לייזר 800 מטר.</t>
  </si>
  <si>
    <t>מצלמה תרמית צינור 12 מיקרון, רזולוציה 256 כפול 192 פיקסלים, עדשה 3.5 מ"מ, מדידת טמפרטורה מינוס 20 עד פלוס 150 מעלות צלזיוס + מצלמה אופטית 4 מגה עדשה 4 מ"מ אינפרה 35 מטר.</t>
  </si>
  <si>
    <t>4Megapixel STARVIST™ Sensor "1/1.8 37x optical zoom Max. 25/30fps@4MP Laser distance up to 1500m Auto-tracking Perimeter Protection IP67</t>
  </si>
  <si>
    <t>יח</t>
  </si>
  <si>
    <t>עמודה3</t>
  </si>
  <si>
    <t>מחיר כולל</t>
  </si>
  <si>
    <t xml:space="preserve">מחיר יחידה </t>
  </si>
  <si>
    <t>מחיר יחידה</t>
  </si>
  <si>
    <t>עמדה 1 ללא מע"מ</t>
  </si>
  <si>
    <t>סעיף 3</t>
  </si>
  <si>
    <t xml:space="preserve">עמדה 2 ללא מע"מ </t>
  </si>
  <si>
    <t>מצלמה תרמית דואלית 12 מיקרון, רזולוציה 640 כפול 512 פיקסלים, עדשה 75 מ"מ, מדידת טמפרטורה + מצלמה אופטית ממונעת 4 מגה עדשה 6.8-251 מ"מ, לייזר 800 מטר. מצלמה תרמית צינור 12 מיקרון, רזולוציה 256 כפול 192 פיקסלים, עדשה 3.5 מ"מ, מדידת טמפרטורה מינוס 20 עד פלוס 150 מעלות צלזיוס + מצלמה אופטית 4 מגה עדשה 4 מ"מ אינפרה 35 מטר.</t>
  </si>
  <si>
    <t>(No specific description, seems to be a continuation of item 12.0)</t>
  </si>
  <si>
    <t>עמוד עץ 6 מטר כולל דבש</t>
  </si>
  <si>
    <t xml:space="preserve">עמדה 3 ללא מע"מ </t>
  </si>
  <si>
    <t>סעיף 4</t>
  </si>
  <si>
    <t>סעיף 5</t>
  </si>
  <si>
    <t xml:space="preserve">סיכום עמדה 4 ללא מע"מ </t>
  </si>
  <si>
    <t>סעיף 6</t>
  </si>
  <si>
    <t>אספקה והתקנה של מתג תעשייתי POE עמיד לתנאי חוץ כולל מתאם פס דין לארון חיצוני. וחיבור SFTP כפול</t>
  </si>
  <si>
    <t>סיכום עמדה 5</t>
  </si>
  <si>
    <t>סעיף 7</t>
  </si>
  <si>
    <t xml:space="preserve">סיכום עמדה 6 </t>
  </si>
  <si>
    <t>אספקה והתקנה של מצלמת בעלת עדשה משתנה 4 מגה פיקסל 32 מ"מ. (לטובת כיכר מרכזית).</t>
  </si>
  <si>
    <t>סיכום עמדה 7 (מרכזית)</t>
  </si>
  <si>
    <t>סה"כ לפרויקט</t>
  </si>
  <si>
    <t xml:space="preserve">ללא מע"מ </t>
  </si>
  <si>
    <t xml:space="preserve">כולל מע"מ </t>
  </si>
  <si>
    <t>סעיף 9</t>
  </si>
  <si>
    <t>סעיף 8</t>
  </si>
  <si>
    <t>חיבור מצלמת LPR למוקד AI עלות שנתית</t>
  </si>
  <si>
    <t>חודשי</t>
  </si>
  <si>
    <t>חיבור מכ"מ למוקד AI  עלות שנתית</t>
  </si>
  <si>
    <t xml:space="preserve">חיבור מצלמת PTZ למוקד AI  עלות שנתית </t>
  </si>
  <si>
    <t xml:space="preserve">שיחות חירום למוקד וקבוצת עיניין </t>
  </si>
  <si>
    <t xml:space="preserve">תמיכה טכנית שנתית </t>
  </si>
  <si>
    <t xml:space="preserve">עלות טכנאי שנתית </t>
  </si>
  <si>
    <t xml:space="preserve">חודשי </t>
  </si>
  <si>
    <t>סה"כ מוקד רובוטי שנתי ללא מע"מ</t>
  </si>
  <si>
    <t>עמודה2</t>
  </si>
  <si>
    <r>
      <t xml:space="preserve">אספקה והתקנה של ארון תקשורת חיצונית כולל מפסק פחת, מאווררים ומנעול רב בריח (חיבור חשמל מרשת חשמל שנימצאת על הגדר). </t>
    </r>
    <r>
      <rPr>
        <b/>
        <sz val="10"/>
        <color theme="4" tint="-0.249977111117893"/>
        <rFont val="Arial"/>
        <family val="2"/>
      </rPr>
      <t>כולל חיבור הארקה ע"י חשמלאי מוסמך</t>
    </r>
  </si>
  <si>
    <t xml:space="preserve"> Magos Edge AI Appliance Bundle (כולל יכולת סיווג, רישיון תוכנת  "מאסס" ורשיונות בינה מלאכותית ל- 2 מצלמות) </t>
  </si>
  <si>
    <t xml:space="preserve">SR-150F 5.8GHz Sensor    </t>
  </si>
  <si>
    <t>ראווטר סלולרי תעשייתי כדוגמת תוצרת טלטוניקה כולל: תמיכה ב-5G NR ו-4G LTE Cat 20, רשת אלחוטית Wi-Fi 5 Dual Band, ו-Gigabit Ethernet. כולל שני כרטיסי SIM עם Failover חכם, יכולות VPN ואבטחה מתקדמות, חיבורי USB ו-GNSS, וניהול חכם מרחוק</t>
  </si>
  <si>
    <t xml:space="preserve">עדכון </t>
  </si>
  <si>
    <t>26.04.2026</t>
  </si>
  <si>
    <t>סים 1000gb VPN +קבוע IP עלות שנתית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</si>
</sst>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₪&quot;\ #,##0;[Red]&quot;₪&quot;\ \-#,##0"/>
    <numFmt numFmtId="8" formatCode="&quot;₪&quot;\ #,##0.00;[Red]&quot;₪&quot;\ \-#,##0.00"/>
    <numFmt numFmtId="164" formatCode="_ [$₪-40D]\ * #,##0_ ;_ [$₪-40D]\ * \-#,##0_ ;_ [$₪-40D]\ * &quot;-&quot;??_ ;_ @_ "/>
  </numFmts>
  <fonts count="12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0"/>
      <color theme="1"/>
      <name val="Arial"/>
      <family val="2"/>
    </font>
    <font>
      <sz val="10"/>
      <color theme="4" tint="-0.249977111117893"/>
      <name val="Arial"/>
      <family val="2"/>
    </font>
    <font>
      <sz val="11"/>
      <color theme="4" tint="-0.249977111117893"/>
      <name val="Arial"/>
      <family val="2"/>
      <charset val="177"/>
      <scheme val="minor"/>
    </font>
    <font>
      <b/>
      <sz val="10"/>
      <color theme="4" tint="-0.249977111117893"/>
      <name val="Arial"/>
      <family val="2"/>
    </font>
    <font>
      <b/>
      <sz val="11"/>
      <color theme="4" tint="-0.249977111117893"/>
      <name val="Arial"/>
      <family val="2"/>
      <charset val="177"/>
      <scheme val="minor"/>
    </font>
    <font>
      <b/>
      <sz val="10"/>
      <color theme="4" tint="-0.249977111117893"/>
      <name val="Arial"/>
      <family val="2"/>
      <charset val="177"/>
    </font>
    <font>
      <sz val="10"/>
      <color theme="4" tint="-0.249977111117893"/>
      <name val="Arial"/>
      <family val="2"/>
      <charset val="177"/>
    </font>
    <font>
      <b/>
      <sz val="10"/>
      <color theme="1"/>
      <name val="Arial"/>
      <family val="2"/>
      <charset val="177"/>
    </font>
    <font>
      <b/>
      <sz val="11"/>
      <color theme="1"/>
      <name val="Arial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3" fontId="2" fillId="0" borderId="0" xfId="0" applyNumberFormat="1" applyFont="1" applyAlignment="1">
      <alignment horizontal="right" wrapText="1"/>
    </xf>
    <xf numFmtId="6" fontId="2" fillId="0" borderId="0" xfId="0" applyNumberFormat="1" applyFont="1" applyAlignment="1">
      <alignment wrapText="1"/>
    </xf>
    <xf numFmtId="0" fontId="5" fillId="0" borderId="0" xfId="0" applyFont="1" applyAlignment="1">
      <alignment wrapText="1" readingOrder="2"/>
    </xf>
    <xf numFmtId="0" fontId="3" fillId="0" borderId="0" xfId="0" applyFont="1" applyAlignment="1">
      <alignment wrapText="1" readingOrder="2"/>
    </xf>
    <xf numFmtId="6" fontId="3" fillId="0" borderId="0" xfId="0" applyNumberFormat="1" applyFont="1" applyAlignment="1">
      <alignment wrapText="1" readingOrder="2"/>
    </xf>
    <xf numFmtId="0" fontId="8" fillId="0" borderId="0" xfId="0" applyFont="1" applyAlignment="1">
      <alignment wrapText="1" readingOrder="2"/>
    </xf>
    <xf numFmtId="3" fontId="3" fillId="0" borderId="0" xfId="0" applyNumberFormat="1" applyFont="1" applyAlignment="1">
      <alignment wrapText="1" readingOrder="2"/>
    </xf>
    <xf numFmtId="0" fontId="9" fillId="0" borderId="0" xfId="0" applyFont="1" applyAlignment="1">
      <alignment horizontal="right" wrapText="1"/>
    </xf>
    <xf numFmtId="3" fontId="9" fillId="0" borderId="0" xfId="0" applyNumberFormat="1" applyFont="1" applyAlignment="1">
      <alignment horizontal="right" wrapText="1"/>
    </xf>
    <xf numFmtId="6" fontId="9" fillId="0" borderId="0" xfId="0" applyNumberFormat="1" applyFont="1" applyAlignment="1">
      <alignment wrapText="1"/>
    </xf>
    <xf numFmtId="0" fontId="7" fillId="0" borderId="0" xfId="0" applyFont="1" applyAlignment="1">
      <alignment horizontal="right" wrapText="1"/>
    </xf>
    <xf numFmtId="3" fontId="7" fillId="0" borderId="0" xfId="0" applyNumberFormat="1" applyFont="1" applyAlignment="1">
      <alignment horizontal="right" wrapText="1"/>
    </xf>
    <xf numFmtId="6" fontId="7" fillId="0" borderId="0" xfId="0" applyNumberFormat="1" applyFont="1" applyAlignment="1">
      <alignment wrapText="1"/>
    </xf>
    <xf numFmtId="3" fontId="2" fillId="0" borderId="0" xfId="0" applyNumberFormat="1" applyFont="1" applyAlignment="1">
      <alignment wrapText="1"/>
    </xf>
    <xf numFmtId="0" fontId="0" fillId="0" borderId="0" xfId="0" applyAlignment="1">
      <alignment wrapText="1"/>
    </xf>
    <xf numFmtId="6" fontId="0" fillId="0" borderId="0" xfId="0" applyNumberFormat="1" applyAlignment="1">
      <alignment wrapText="1"/>
    </xf>
    <xf numFmtId="8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 applyAlignment="1">
      <alignment wrapText="1" readingOrder="2"/>
    </xf>
    <xf numFmtId="0" fontId="4" fillId="0" borderId="0" xfId="0" applyFont="1" applyAlignment="1">
      <alignment wrapText="1" readingOrder="2"/>
    </xf>
    <xf numFmtId="0" fontId="6" fillId="0" borderId="0" xfId="0" applyFont="1" applyAlignment="1">
      <alignment wrapText="1"/>
    </xf>
    <xf numFmtId="164" fontId="0" fillId="0" borderId="0" xfId="0" applyNumberFormat="1" applyAlignment="1">
      <alignment wrapText="1"/>
    </xf>
    <xf numFmtId="0" fontId="11" fillId="0" borderId="0" xfId="0" applyFont="1" applyAlignment="1">
      <alignment horizontal="right" wrapText="1"/>
    </xf>
    <xf numFmtId="0" fontId="11" fillId="0" borderId="0" xfId="0" applyFont="1" applyAlignment="1">
      <alignment wrapText="1"/>
    </xf>
    <xf numFmtId="0" fontId="10" fillId="2" borderId="0" xfId="0" applyFont="1" applyFill="1" applyAlignment="1">
      <alignment vertical="center" wrapText="1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171">
    <dxf>
      <alignment horizontal="general" vertical="bottom" textRotation="0" wrapText="1" indent="0" justifyLastLine="0" shrinkToFit="0" readingOrder="0"/>
    </dxf>
    <dxf>
      <alignment vertical="bottom" textRotation="0" wrapText="1" justifyLastLine="0" shrinkToFit="0"/>
    </dxf>
    <dxf>
      <alignment horizontal="general" vertical="bottom" textRotation="0" wrapText="1" indent="0" justifyLastLine="0" shrinkToFit="0" readingOrder="0"/>
    </dxf>
    <dxf>
      <alignment vertical="bottom" textRotation="0" wrapText="1" justifyLastLine="0" shrinkToFit="0"/>
    </dxf>
    <dxf>
      <alignment horizontal="general" vertical="bottom" textRotation="0" wrapText="1" indent="0" justifyLastLine="0" shrinkToFit="0" readingOrder="0"/>
    </dxf>
    <dxf>
      <alignment vertical="bottom" textRotation="0" wrapText="1" justifyLastLine="0" shrinkToFit="0"/>
    </dxf>
    <dxf>
      <alignment horizontal="general" vertical="bottom" textRotation="0" wrapText="1" indent="0" justifyLastLine="0" shrinkToFit="0" readingOrder="0"/>
    </dxf>
    <dxf>
      <alignment vertical="bottom" textRotation="0" wrapText="1" justifyLastLine="0" shrinkToFit="0"/>
    </dxf>
    <dxf>
      <alignment horizontal="general" vertical="bottom" textRotation="0" wrapText="1" indent="0" justifyLastLine="0" shrinkToFit="0" readingOrder="0"/>
    </dxf>
    <dxf>
      <alignment vertical="bottom" textRotation="0" wrapText="1" justifyLastLine="0" shrinkToFit="0"/>
    </dxf>
    <dxf>
      <alignment horizontal="general" vertical="bottom" textRotation="0" wrapText="1" indent="0" justifyLastLine="0" shrinkToFit="0" readingOrder="0"/>
    </dxf>
    <dxf>
      <alignment vertical="bottom" textRotation="0" wrapText="1" justifyLastLine="0" shrinkToFit="0"/>
    </dxf>
    <dxf>
      <alignment horizontal="general" vertical="bottom" textRotation="0" wrapText="1" indent="0" justifyLastLine="0" shrinkToFit="0" readingOrder="0"/>
    </dxf>
    <dxf>
      <alignment vertical="bottom" textRotation="0" wrapText="1" justifyLastLine="0" shrinkToFit="0"/>
    </dxf>
    <dxf>
      <alignment horizontal="general" vertical="bottom" textRotation="0" wrapText="1" indent="0" justifyLastLine="0" shrinkToFit="0" readingOrder="0"/>
    </dxf>
    <dxf>
      <alignment vertical="bottom" textRotation="0" wrapText="1" justifyLastLine="0" shrinkToFit="0"/>
    </dxf>
    <dxf>
      <alignment horizontal="general" vertical="bottom" textRotation="0" wrapText="1" indent="0" justifyLastLine="0" shrinkToFit="0" readingOrder="0"/>
    </dxf>
    <dxf>
      <alignment vertical="bottom" textRotation="0" wrapText="1" justifyLastLine="0" shrinkToFit="0"/>
    </dxf>
    <dxf>
      <alignment vertical="bottom" textRotation="0" wrapText="1" justifyLastLine="0" shrinkToFit="0"/>
    </dxf>
    <dxf>
      <alignment vertical="bottom" textRotation="0" wrapText="1" justifyLastLine="0" shrinkToFit="0"/>
    </dxf>
    <dxf>
      <alignment vertical="bottom" textRotation="0" wrapText="1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0" formatCode="&quot;₪&quot;\ #,##0;[Red]&quot;₪&quot;\ \-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0" formatCode="&quot;₪&quot;\ #,##0;[Red]&quot;₪&quot;\ \-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0" formatCode="&quot;₪&quot;\ #,##0;[Red]&quot;₪&quot;\ \-#,##0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vertical="bottom" textRotation="0" wrapText="1" justifyLastLine="0" shrinkToFit="0"/>
    </dxf>
    <dxf>
      <alignment vertical="bottom" textRotation="0" wrapText="1" justifyLastLine="0" shrinkToFit="0"/>
    </dxf>
    <dxf>
      <alignment vertical="bottom" textRotation="0" wrapText="1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0" formatCode="&quot;₪&quot;\ #,##0;[Red]&quot;₪&quot;\ \-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0" formatCode="&quot;₪&quot;\ #,##0;[Red]&quot;₪&quot;\ \-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0" formatCode="&quot;₪&quot;\ #,##0;[Red]&quot;₪&quot;\ \-#,##0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vertical="bottom" textRotation="0" wrapText="1" justifyLastLine="0" shrinkToFit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0" formatCode="&quot;₪&quot;\ #,##0;[Red]&quot;₪&quot;\ \-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0" formatCode="&quot;₪&quot;\ #,##0;[Red]&quot;₪&quot;\ \-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0" formatCode="&quot;₪&quot;\ #,##0;[Red]&quot;₪&quot;\ \-#,##0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vertical="bottom" textRotation="0" wrapText="1" justifyLastLine="0" shrinkToFit="0"/>
    </dxf>
    <dxf>
      <alignment horizontal="general" vertical="bottom" textRotation="0" wrapText="1" indent="0" justifyLastLine="0" shrinkToFit="0" readingOrder="0"/>
    </dxf>
    <dxf>
      <alignment vertical="bottom" textRotation="0" wrapText="1" justifyLastLine="0" shrinkToFit="0"/>
    </dxf>
    <dxf>
      <alignment horizontal="general" vertical="bottom" textRotation="0" wrapText="1" indent="0" justifyLastLine="0" shrinkToFit="0" readingOrder="0"/>
    </dxf>
    <dxf>
      <alignment vertical="bottom" textRotation="0" wrapText="1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vertical="bottom" textRotation="0" wrapText="1" justifyLastLine="0" shrinkToFit="0"/>
    </dxf>
    <dxf>
      <alignment vertical="bottom" textRotation="0" wrapText="1" justifyLastLine="0" shrinkToFit="0"/>
    </dxf>
    <dxf>
      <alignment vertical="bottom" textRotation="0" wrapText="1" justifyLastLine="0" shrinkToFit="0"/>
    </dxf>
    <dxf>
      <alignment vertical="bottom" textRotation="0" wrapText="1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0" formatCode="&quot;₪&quot;\ #,##0;[Red]&quot;₪&quot;\ \-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0" formatCode="&quot;₪&quot;\ #,##0;[Red]&quot;₪&quot;\ \-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0" formatCode="&quot;₪&quot;\ #,##0;[Red]&quot;₪&quot;\ \-#,##0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vertical="bottom" textRotation="0" wrapText="1" justifyLastLine="0" shrinkToFit="0"/>
    </dxf>
    <dxf>
      <alignment horizontal="general" vertical="bottom" textRotation="0" wrapText="1" indent="0" justifyLastLine="0" shrinkToFit="0" readingOrder="0"/>
    </dxf>
    <dxf>
      <alignment vertical="bottom" textRotation="0" wrapText="1" justifyLastLine="0" shrinkToFit="0"/>
    </dxf>
    <dxf>
      <alignment horizontal="general" vertical="bottom" textRotation="0" wrapText="1" indent="0" justifyLastLine="0" shrinkToFit="0" readingOrder="0"/>
    </dxf>
    <dxf>
      <alignment vertical="bottom" textRotation="0" wrapText="1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vertical="bottom" textRotation="0" wrapText="1" justifyLastLine="0" shrinkToFit="0"/>
    </dxf>
    <dxf>
      <alignment vertical="bottom" textRotation="0" wrapText="1" justifyLastLine="0" shrinkToFit="0"/>
    </dxf>
    <dxf>
      <alignment vertical="bottom" textRotation="0" wrapText="1" justifyLastLine="0" shrinkToFit="0"/>
    </dxf>
    <dxf>
      <alignment vertical="bottom" textRotation="0" wrapText="1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0" formatCode="&quot;₪&quot;\ #,##0;[Red]&quot;₪&quot;\ \-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0" formatCode="&quot;₪&quot;\ #,##0;[Red]&quot;₪&quot;\ \-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0" formatCode="&quot;₪&quot;\ #,##0;[Red]&quot;₪&quot;\ \-#,##0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vertical="bottom" textRotation="0" wrapText="1" justifyLastLine="0" shrinkToFit="0"/>
    </dxf>
    <dxf>
      <alignment horizontal="general" vertical="bottom" textRotation="0" wrapText="1" indent="0" justifyLastLine="0" shrinkToFit="0" readingOrder="0"/>
    </dxf>
    <dxf>
      <alignment vertical="bottom" textRotation="0" wrapText="1" justifyLastLine="0" shrinkToFit="0"/>
    </dxf>
    <dxf>
      <alignment horizontal="general" vertical="bottom" textRotation="0" wrapText="1" indent="0" justifyLastLine="0" shrinkToFit="0" readingOrder="0"/>
    </dxf>
    <dxf>
      <alignment vertical="bottom" textRotation="0" wrapText="1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vertical="bottom" textRotation="0" wrapText="1" justifyLastLine="0" shrinkToFit="0"/>
    </dxf>
    <dxf>
      <alignment vertical="bottom" textRotation="0" wrapText="1" justifyLastLine="0" shrinkToFit="0"/>
    </dxf>
    <dxf>
      <alignment vertical="bottom" textRotation="0" wrapText="1" justifyLastLine="0" shrinkToFit="0"/>
    </dxf>
    <dxf>
      <alignment vertical="bottom" textRotation="0" wrapText="1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0" formatCode="&quot;₪&quot;\ #,##0;[Red]&quot;₪&quot;\ \-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0" formatCode="&quot;₪&quot;\ #,##0;[Red]&quot;₪&quot;\ \-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0" formatCode="&quot;₪&quot;\ #,##0;[Red]&quot;₪&quot;\ \-#,##0"/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vertical="bottom" textRotation="0" wrapText="1" justifyLastLine="0" shrinkToFit="0"/>
    </dxf>
    <dxf>
      <alignment horizontal="general" vertical="bottom" textRotation="0" wrapText="1" indent="0" justifyLastLine="0" shrinkToFit="0" readingOrder="0"/>
    </dxf>
    <dxf>
      <alignment vertical="bottom" textRotation="0" wrapText="1" justifyLastLine="0" shrinkToFit="0"/>
    </dxf>
    <dxf>
      <alignment horizontal="general" vertical="bottom" textRotation="0" wrapText="1" indent="0" justifyLastLine="0" shrinkToFit="0" readingOrder="0"/>
    </dxf>
    <dxf>
      <alignment vertical="bottom" textRotation="0" wrapText="1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vertical="bottom" textRotation="0" wrapText="1" justifyLastLine="0" shrinkToFit="0"/>
    </dxf>
    <dxf>
      <alignment vertical="bottom" textRotation="0" wrapText="1" justifyLastLine="0" shrinkToFit="0"/>
    </dxf>
    <dxf>
      <alignment vertical="bottom" textRotation="0" wrapText="1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ptos Narrow"/>
        <family val="2"/>
        <charset val="177"/>
        <scheme val="minor"/>
      </font>
      <alignment horizontal="general" vertical="bottom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numFmt numFmtId="10" formatCode="&quot;₪&quot;\ #,##0;[Red]&quot;₪&quot;\ \-#,##0"/>
      <fill>
        <patternFill patternType="none">
          <fgColor theme="4" tint="0.79998168889431442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numFmt numFmtId="3" formatCode="#,##0"/>
      <fill>
        <patternFill patternType="none">
          <fgColor theme="4" tint="0.79998168889431442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ptos Narrow"/>
        <family val="2"/>
        <charset val="177"/>
        <scheme val="minor"/>
      </font>
      <fill>
        <patternFill patternType="none">
          <fgColor theme="4" tint="0.79998168889431442"/>
          <bgColor auto="1"/>
        </patternFill>
      </fill>
      <alignment vertical="bottom" textRotation="0" wrapText="1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ptos Narrow"/>
        <family val="2"/>
        <charset val="177"/>
        <scheme val="minor"/>
      </font>
      <fill>
        <patternFill patternType="none">
          <fgColor theme="4" tint="0.79998168889431442"/>
          <bgColor auto="1"/>
        </patternFill>
      </fill>
      <alignment vertical="bottom" textRotation="0" wrapText="1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ptos Narrow"/>
        <family val="2"/>
        <charset val="177"/>
        <scheme val="minor"/>
      </font>
      <fill>
        <patternFill patternType="none">
          <fgColor theme="4" tint="0.79998168889431442"/>
          <bgColor auto="1"/>
        </patternFill>
      </fill>
      <alignment vertical="bottom" textRotation="0" wrapText="1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fill>
        <patternFill patternType="none">
          <fgColor theme="4" tint="0.79998168889431442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fill>
        <patternFill patternType="none">
          <fgColor theme="4" tint="0.79998168889431442"/>
          <bgColor auto="1"/>
        </patternFill>
      </fill>
      <alignment horizontal="right" vertical="bottom" textRotation="0" wrapText="1" indent="0" justifyLastLine="0" shrinkToFit="0" readingOrder="0"/>
    </dxf>
    <dxf>
      <fill>
        <patternFill patternType="none">
          <bgColor auto="1"/>
        </patternFill>
      </fill>
      <alignment vertical="bottom" textRotation="0" wrapText="1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none"/>
      </font>
      <fill>
        <patternFill patternType="none">
          <fgColor theme="4" tint="0.79998168889431442"/>
          <bgColor auto="1"/>
        </patternFill>
      </fill>
      <alignment horizontal="right" vertical="bottom" textRotation="0" wrapText="1" indent="0" justifyLastLine="0" shrinkToFit="0" readingOrder="0"/>
    </dxf>
    <dxf>
      <border outline="0">
        <top style="thin">
          <color theme="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ptos Narrow"/>
        <family val="2"/>
        <charset val="177"/>
        <scheme val="minor"/>
      </font>
      <fill>
        <patternFill patternType="none">
          <fgColor theme="4" tint="0.79998168889431442"/>
          <bgColor auto="1"/>
        </patternFill>
      </fill>
      <alignment vertical="bottom" textRotation="0" wrapText="1" justifyLastLine="0" shrinkToFit="0"/>
    </dxf>
    <dxf>
      <border outline="0"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ptos Narrow"/>
        <family val="2"/>
        <charset val="177"/>
        <scheme val="minor"/>
      </font>
      <fill>
        <patternFill patternType="none">
          <bgColor auto="1"/>
        </patternFill>
      </fill>
      <alignment vertical="bottom" textRotation="0" wrapText="1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0" formatCode="&quot;₪&quot;\ #,##0;[Red]&quot;₪&quot;\ \-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3" formatCode="#,##0"/>
      <alignment horizontal="right" vertical="bottom" textRotation="0" wrapText="1" indent="0" justifyLastLine="0" shrinkToFit="0" readingOrder="0"/>
    </dxf>
    <dxf>
      <alignment vertical="bottom" textRotation="0" wrapText="1" justifyLastLine="0" shrinkToFit="0"/>
    </dxf>
    <dxf>
      <alignment vertical="bottom" textRotation="0" wrapText="1" justifyLastLine="0" shrinkToFit="0"/>
    </dxf>
    <dxf>
      <alignment vertical="bottom" textRotation="0" wrapText="1" justifyLastLine="0" shrinkToFit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right" vertical="bottom" textRotation="0" wrapText="1" indent="0" justifyLastLine="0" shrinkToFit="0" readingOrder="0"/>
    </dxf>
    <dxf>
      <alignment vertical="bottom" textRotation="0" wrapText="1" justifyLastLine="0" shrinkToFit="0"/>
    </dxf>
    <dxf>
      <alignment vertical="bottom" textRotation="0" wrapText="1" justifyLastLine="0" shrinkToFit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123825</xdr:colOff>
      <xdr:row>18</xdr:row>
      <xdr:rowOff>85725</xdr:rowOff>
    </xdr:from>
    <xdr:to>
      <xdr:col>16</xdr:col>
      <xdr:colOff>491192</xdr:colOff>
      <xdr:row>30</xdr:row>
      <xdr:rowOff>172015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FEDF9BBB-4194-39AA-3123-B7497B3D6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4468895" y="3609975"/>
          <a:ext cx="4696480" cy="4048690"/>
        </a:xfrm>
        <a:prstGeom prst="rect">
          <a:avLst/>
        </a:prstGeom>
      </xdr:spPr>
    </xdr:pic>
    <xdr:clientData/>
  </xdr:twoCellAnchor>
  <xdr:twoCellAnchor editAs="oneCell">
    <xdr:from>
      <xdr:col>10</xdr:col>
      <xdr:colOff>123825</xdr:colOff>
      <xdr:row>36</xdr:row>
      <xdr:rowOff>142875</xdr:rowOff>
    </xdr:from>
    <xdr:to>
      <xdr:col>17</xdr:col>
      <xdr:colOff>38790</xdr:colOff>
      <xdr:row>48</xdr:row>
      <xdr:rowOff>523876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26506CEC-FAC9-665A-B951-A9CB12CC83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25431"/>
        <a:stretch>
          <a:fillRect/>
        </a:stretch>
      </xdr:blipFill>
      <xdr:spPr>
        <a:xfrm>
          <a:off x="11224221210" y="9534525"/>
          <a:ext cx="4944165" cy="4219575"/>
        </a:xfrm>
        <a:prstGeom prst="rect">
          <a:avLst/>
        </a:prstGeom>
      </xdr:spPr>
    </xdr:pic>
    <xdr:clientData/>
  </xdr:twoCellAnchor>
  <xdr:twoCellAnchor editAs="oneCell">
    <xdr:from>
      <xdr:col>10</xdr:col>
      <xdr:colOff>127000</xdr:colOff>
      <xdr:row>54</xdr:row>
      <xdr:rowOff>15875</xdr:rowOff>
    </xdr:from>
    <xdr:to>
      <xdr:col>17</xdr:col>
      <xdr:colOff>99123</xdr:colOff>
      <xdr:row>65</xdr:row>
      <xdr:rowOff>702240</xdr:rowOff>
    </xdr:to>
    <xdr:pic>
      <xdr:nvPicPr>
        <xdr:cNvPr id="4" name="תמונה 3">
          <a:extLst>
            <a:ext uri="{FF2B5EF4-FFF2-40B4-BE49-F238E27FC236}">
              <a16:creationId xmlns:a16="http://schemas.microsoft.com/office/drawing/2014/main" id="{03E5856E-0D66-B978-D6A1-1786126D4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72195652" y="15049500"/>
          <a:ext cx="4979098" cy="3991539"/>
        </a:xfrm>
        <a:prstGeom prst="rect">
          <a:avLst/>
        </a:prstGeom>
      </xdr:spPr>
    </xdr:pic>
    <xdr:clientData/>
  </xdr:twoCellAnchor>
  <xdr:twoCellAnchor editAs="oneCell">
    <xdr:from>
      <xdr:col>9</xdr:col>
      <xdr:colOff>1460500</xdr:colOff>
      <xdr:row>73</xdr:row>
      <xdr:rowOff>306152</xdr:rowOff>
    </xdr:from>
    <xdr:to>
      <xdr:col>17</xdr:col>
      <xdr:colOff>327025</xdr:colOff>
      <xdr:row>86</xdr:row>
      <xdr:rowOff>413415</xdr:rowOff>
    </xdr:to>
    <xdr:pic>
      <xdr:nvPicPr>
        <xdr:cNvPr id="5" name="תמונה 4">
          <a:extLst>
            <a:ext uri="{FF2B5EF4-FFF2-40B4-BE49-F238E27FC236}">
              <a16:creationId xmlns:a16="http://schemas.microsoft.com/office/drawing/2014/main" id="{3CEC9D4F-81C3-82AD-1869-C3B7CC4AE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171967750" y="21594527"/>
          <a:ext cx="5429250" cy="4555439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91</xdr:row>
      <xdr:rowOff>0</xdr:rowOff>
    </xdr:from>
    <xdr:to>
      <xdr:col>16</xdr:col>
      <xdr:colOff>248195</xdr:colOff>
      <xdr:row>104</xdr:row>
      <xdr:rowOff>57806</xdr:rowOff>
    </xdr:to>
    <xdr:pic>
      <xdr:nvPicPr>
        <xdr:cNvPr id="6" name="תמונה 5">
          <a:extLst>
            <a:ext uri="{FF2B5EF4-FFF2-40B4-BE49-F238E27FC236}">
              <a16:creationId xmlns:a16="http://schemas.microsoft.com/office/drawing/2014/main" id="{471CC8C2-3020-B400-BFE9-24EF3FD3F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224697605" y="27412950"/>
          <a:ext cx="3905795" cy="4706007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63500</xdr:colOff>
      <xdr:row>109</xdr:row>
      <xdr:rowOff>142875</xdr:rowOff>
    </xdr:from>
    <xdr:to>
      <xdr:col>17</xdr:col>
      <xdr:colOff>340465</xdr:colOff>
      <xdr:row>122</xdr:row>
      <xdr:rowOff>348337</xdr:rowOff>
    </xdr:to>
    <xdr:pic>
      <xdr:nvPicPr>
        <xdr:cNvPr id="7" name="תמונה 6">
          <a:extLst>
            <a:ext uri="{FF2B5EF4-FFF2-40B4-BE49-F238E27FC236}">
              <a16:creationId xmlns:a16="http://schemas.microsoft.com/office/drawing/2014/main" id="{7A6D5C37-B6AC-DBA9-5589-345AAD411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171954310" y="33147000"/>
          <a:ext cx="5283940" cy="480127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127</xdr:row>
      <xdr:rowOff>0</xdr:rowOff>
    </xdr:from>
    <xdr:to>
      <xdr:col>16</xdr:col>
      <xdr:colOff>391090</xdr:colOff>
      <xdr:row>137</xdr:row>
      <xdr:rowOff>290996</xdr:rowOff>
    </xdr:to>
    <xdr:pic>
      <xdr:nvPicPr>
        <xdr:cNvPr id="8" name="תמונה 7">
          <a:extLst>
            <a:ext uri="{FF2B5EF4-FFF2-40B4-BE49-F238E27FC236}">
              <a16:creationId xmlns:a16="http://schemas.microsoft.com/office/drawing/2014/main" id="{3E061117-DA81-132B-1FD9-B24E967D0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224554710" y="39490650"/>
          <a:ext cx="4048690" cy="34675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9</xdr:col>
      <xdr:colOff>658178</xdr:colOff>
      <xdr:row>27</xdr:row>
      <xdr:rowOff>105464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948C0EAB-D209-EE3E-7595-B0D21FDCE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"/>
          <a:ext cx="6830378" cy="4934639"/>
        </a:xfrm>
        <a:prstGeom prst="rect">
          <a:avLst/>
        </a:prstGeom>
      </xdr:spPr>
    </xdr:pic>
    <xdr:clientData/>
  </xdr:twoCellAnchor>
  <xdr:twoCellAnchor>
    <xdr:from>
      <xdr:col>3</xdr:col>
      <xdr:colOff>1</xdr:colOff>
      <xdr:row>10</xdr:row>
      <xdr:rowOff>107155</xdr:rowOff>
    </xdr:from>
    <xdr:to>
      <xdr:col>3</xdr:col>
      <xdr:colOff>154782</xdr:colOff>
      <xdr:row>11</xdr:row>
      <xdr:rowOff>130968</xdr:rowOff>
    </xdr:to>
    <xdr:sp macro="" textlink="">
      <xdr:nvSpPr>
        <xdr:cNvPr id="3" name="כוכב: 5 פינות 2">
          <a:extLst>
            <a:ext uri="{FF2B5EF4-FFF2-40B4-BE49-F238E27FC236}">
              <a16:creationId xmlns:a16="http://schemas.microsoft.com/office/drawing/2014/main" id="{977C9945-DCBF-6A30-4FEE-17E218485921}"/>
            </a:ext>
          </a:extLst>
        </xdr:cNvPr>
        <xdr:cNvSpPr/>
      </xdr:nvSpPr>
      <xdr:spPr>
        <a:xfrm>
          <a:off x="11214431390" y="1893093"/>
          <a:ext cx="154781" cy="202406"/>
        </a:xfrm>
        <a:prstGeom prst="star5">
          <a:avLst/>
        </a:prstGeom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LID4096" sz="1100"/>
        </a:p>
      </xdr:txBody>
    </xdr:sp>
    <xdr:clientData/>
  </xdr:twoCellAnchor>
  <xdr:twoCellAnchor>
    <xdr:from>
      <xdr:col>4</xdr:col>
      <xdr:colOff>585788</xdr:colOff>
      <xdr:row>15</xdr:row>
      <xdr:rowOff>116680</xdr:rowOff>
    </xdr:from>
    <xdr:to>
      <xdr:col>5</xdr:col>
      <xdr:colOff>55960</xdr:colOff>
      <xdr:row>16</xdr:row>
      <xdr:rowOff>140492</xdr:rowOff>
    </xdr:to>
    <xdr:sp macro="" textlink="">
      <xdr:nvSpPr>
        <xdr:cNvPr id="4" name="כוכב: 5 פינות 3">
          <a:extLst>
            <a:ext uri="{FF2B5EF4-FFF2-40B4-BE49-F238E27FC236}">
              <a16:creationId xmlns:a16="http://schemas.microsoft.com/office/drawing/2014/main" id="{FF6EEA6B-D7F7-6BDA-190E-A2E4E273968D}"/>
            </a:ext>
          </a:extLst>
        </xdr:cNvPr>
        <xdr:cNvSpPr/>
      </xdr:nvSpPr>
      <xdr:spPr>
        <a:xfrm>
          <a:off x="11213160993" y="2795586"/>
          <a:ext cx="154781" cy="202406"/>
        </a:xfrm>
        <a:prstGeom prst="star5">
          <a:avLst/>
        </a:prstGeom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LID4096" sz="1100"/>
        </a:p>
      </xdr:txBody>
    </xdr:sp>
    <xdr:clientData/>
  </xdr:twoCellAnchor>
  <xdr:twoCellAnchor>
    <xdr:from>
      <xdr:col>3</xdr:col>
      <xdr:colOff>82155</xdr:colOff>
      <xdr:row>19</xdr:row>
      <xdr:rowOff>30954</xdr:rowOff>
    </xdr:from>
    <xdr:to>
      <xdr:col>3</xdr:col>
      <xdr:colOff>236936</xdr:colOff>
      <xdr:row>20</xdr:row>
      <xdr:rowOff>54766</xdr:rowOff>
    </xdr:to>
    <xdr:sp macro="" textlink="">
      <xdr:nvSpPr>
        <xdr:cNvPr id="5" name="כוכב: 5 פינות 4">
          <a:extLst>
            <a:ext uri="{FF2B5EF4-FFF2-40B4-BE49-F238E27FC236}">
              <a16:creationId xmlns:a16="http://schemas.microsoft.com/office/drawing/2014/main" id="{CFBEE1BF-85DA-604B-F0F1-75146004640C}"/>
            </a:ext>
          </a:extLst>
        </xdr:cNvPr>
        <xdr:cNvSpPr/>
      </xdr:nvSpPr>
      <xdr:spPr>
        <a:xfrm>
          <a:off x="11214349236" y="3424235"/>
          <a:ext cx="154781" cy="202406"/>
        </a:xfrm>
        <a:prstGeom prst="star5">
          <a:avLst/>
        </a:prstGeom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LID4096" sz="1100"/>
        </a:p>
      </xdr:txBody>
    </xdr:sp>
    <xdr:clientData/>
  </xdr:twoCellAnchor>
  <xdr:twoCellAnchor>
    <xdr:from>
      <xdr:col>4</xdr:col>
      <xdr:colOff>155974</xdr:colOff>
      <xdr:row>7</xdr:row>
      <xdr:rowOff>88104</xdr:rowOff>
    </xdr:from>
    <xdr:to>
      <xdr:col>4</xdr:col>
      <xdr:colOff>310755</xdr:colOff>
      <xdr:row>8</xdr:row>
      <xdr:rowOff>111916</xdr:rowOff>
    </xdr:to>
    <xdr:sp macro="" textlink="">
      <xdr:nvSpPr>
        <xdr:cNvPr id="6" name="כוכב: 5 פינות 5">
          <a:extLst>
            <a:ext uri="{FF2B5EF4-FFF2-40B4-BE49-F238E27FC236}">
              <a16:creationId xmlns:a16="http://schemas.microsoft.com/office/drawing/2014/main" id="{D953EBC5-433F-33EE-1691-31927BCF493B}"/>
            </a:ext>
          </a:extLst>
        </xdr:cNvPr>
        <xdr:cNvSpPr/>
      </xdr:nvSpPr>
      <xdr:spPr>
        <a:xfrm>
          <a:off x="11213590807" y="1338260"/>
          <a:ext cx="154781" cy="202406"/>
        </a:xfrm>
        <a:prstGeom prst="star5">
          <a:avLst/>
        </a:prstGeom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LID4096" sz="1100"/>
        </a:p>
      </xdr:txBody>
    </xdr:sp>
    <xdr:clientData/>
  </xdr:twoCellAnchor>
  <xdr:twoCellAnchor>
    <xdr:from>
      <xdr:col>3</xdr:col>
      <xdr:colOff>567929</xdr:colOff>
      <xdr:row>7</xdr:row>
      <xdr:rowOff>75008</xdr:rowOff>
    </xdr:from>
    <xdr:to>
      <xdr:col>4</xdr:col>
      <xdr:colOff>38100</xdr:colOff>
      <xdr:row>8</xdr:row>
      <xdr:rowOff>98820</xdr:rowOff>
    </xdr:to>
    <xdr:sp macro="" textlink="">
      <xdr:nvSpPr>
        <xdr:cNvPr id="8" name="כוכב: 5 פינות 7">
          <a:extLst>
            <a:ext uri="{FF2B5EF4-FFF2-40B4-BE49-F238E27FC236}">
              <a16:creationId xmlns:a16="http://schemas.microsoft.com/office/drawing/2014/main" id="{DBD3F144-3FEA-9339-0662-2BE25E712D2B}"/>
            </a:ext>
          </a:extLst>
        </xdr:cNvPr>
        <xdr:cNvSpPr/>
      </xdr:nvSpPr>
      <xdr:spPr>
        <a:xfrm>
          <a:off x="11213863462" y="1325164"/>
          <a:ext cx="154781" cy="202406"/>
        </a:xfrm>
        <a:prstGeom prst="star5">
          <a:avLst/>
        </a:prstGeom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LID4096" sz="1100"/>
        </a:p>
      </xdr:txBody>
    </xdr:sp>
    <xdr:clientData/>
  </xdr:twoCellAnchor>
  <xdr:twoCellAnchor>
    <xdr:from>
      <xdr:col>6</xdr:col>
      <xdr:colOff>85727</xdr:colOff>
      <xdr:row>10</xdr:row>
      <xdr:rowOff>98821</xdr:rowOff>
    </xdr:from>
    <xdr:to>
      <xdr:col>6</xdr:col>
      <xdr:colOff>240508</xdr:colOff>
      <xdr:row>11</xdr:row>
      <xdr:rowOff>122634</xdr:rowOff>
    </xdr:to>
    <xdr:sp macro="" textlink="">
      <xdr:nvSpPr>
        <xdr:cNvPr id="9" name="כוכב: 5 פינות 8">
          <a:extLst>
            <a:ext uri="{FF2B5EF4-FFF2-40B4-BE49-F238E27FC236}">
              <a16:creationId xmlns:a16="http://schemas.microsoft.com/office/drawing/2014/main" id="{625C9649-E0AA-F866-F9C5-A90008963E6E}"/>
            </a:ext>
          </a:extLst>
        </xdr:cNvPr>
        <xdr:cNvSpPr/>
      </xdr:nvSpPr>
      <xdr:spPr>
        <a:xfrm>
          <a:off x="11212291836" y="1884759"/>
          <a:ext cx="154781" cy="202406"/>
        </a:xfrm>
        <a:prstGeom prst="star5">
          <a:avLst/>
        </a:prstGeom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LID4096" sz="1100"/>
        </a:p>
      </xdr:txBody>
    </xdr:sp>
    <xdr:clientData/>
  </xdr:twoCellAnchor>
  <xdr:twoCellAnchor>
    <xdr:from>
      <xdr:col>8</xdr:col>
      <xdr:colOff>204788</xdr:colOff>
      <xdr:row>11</xdr:row>
      <xdr:rowOff>104775</xdr:rowOff>
    </xdr:from>
    <xdr:to>
      <xdr:col>8</xdr:col>
      <xdr:colOff>359569</xdr:colOff>
      <xdr:row>12</xdr:row>
      <xdr:rowOff>128587</xdr:rowOff>
    </xdr:to>
    <xdr:sp macro="" textlink="">
      <xdr:nvSpPr>
        <xdr:cNvPr id="10" name="כוכב: 5 פינות 9">
          <a:extLst>
            <a:ext uri="{FF2B5EF4-FFF2-40B4-BE49-F238E27FC236}">
              <a16:creationId xmlns:a16="http://schemas.microsoft.com/office/drawing/2014/main" id="{26103BBE-7A6B-E15C-8A49-67F01E140FEB}"/>
            </a:ext>
          </a:extLst>
        </xdr:cNvPr>
        <xdr:cNvSpPr/>
      </xdr:nvSpPr>
      <xdr:spPr>
        <a:xfrm>
          <a:off x="11210803556" y="2069306"/>
          <a:ext cx="154781" cy="202406"/>
        </a:xfrm>
        <a:prstGeom prst="star5">
          <a:avLst/>
        </a:prstGeom>
      </xdr:spPr>
      <xdr:style>
        <a:lnRef idx="2">
          <a:schemeClr val="accent5">
            <a:shade val="15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LID4096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6A1786-D404-4AA3-89E3-69A4C75B483C}" name="טבלה1" displayName="טבלה1" ref="B6:J16" totalsRowShown="0" headerRowDxfId="170" dataDxfId="169">
  <autoFilter ref="B6:J16" xr:uid="{FA6A1786-D404-4AA3-89E3-69A4C75B483C}"/>
  <tableColumns count="9">
    <tableColumn id="1" xr3:uid="{CB04D58B-4740-4316-AE4D-D638C37E17F0}" name="סעיף 1" dataDxfId="168"/>
    <tableColumn id="2" xr3:uid="{C4751C6C-D4DE-423E-8A72-AA29B65446E9}" name="תיאור" dataDxfId="167"/>
    <tableColumn id="3" xr3:uid="{101EFE3C-DFE4-49C0-9D4C-1ECF8175CEE2}" name="יח'" dataDxfId="166"/>
    <tableColumn id="4" xr3:uid="{121BF1B6-2FCE-4980-84CE-7D4768E53DFF}" name="כמות " dataDxfId="165"/>
    <tableColumn id="5" xr3:uid="{BFF2A3D6-4B31-4ACD-8376-A8A802984685}" name="מחיר יחידה " dataDxfId="164"/>
    <tableColumn id="6" xr3:uid="{3136DEC2-9149-4D3F-A132-1F658CBE597A}" name="מחיר כולל " dataDxfId="163"/>
    <tableColumn id="7" xr3:uid="{F2FF8E5A-D44A-4998-8EF5-151C1310F5B9}" name="עמודה1" dataDxfId="162"/>
    <tableColumn id="8" xr3:uid="{94CA168B-1AEF-47FF-96FB-EC48C57D154D}" name="הערכת מחיר" dataDxfId="161"/>
    <tableColumn id="9" xr3:uid="{C8DE6C9A-B328-460A-B053-86A840B53535}" name="הערכת מחיר כולל לפריט" dataDxfId="160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A5A45E-9EB2-41F4-8692-A5F2FD90C7D1}" name="טבלה2" displayName="טבלה2" ref="B18:J34" totalsRowShown="0" headerRowDxfId="159" dataDxfId="157" headerRowBorderDxfId="158" tableBorderDxfId="156">
  <autoFilter ref="B18:J34" xr:uid="{6BA5A45E-9EB2-41F4-8692-A5F2FD90C7D1}"/>
  <tableColumns count="9">
    <tableColumn id="1" xr3:uid="{5EB2167D-76B6-4BE0-9B6E-C14C566D0DE7}" name="סעיף 2" dataDxfId="155"/>
    <tableColumn id="2" xr3:uid="{D2B77757-03B4-4513-BFDF-3DC433A1DDBF}" name="תיאור" dataDxfId="154"/>
    <tableColumn id="3" xr3:uid="{BFDBF530-02C7-40CC-BBBD-0DE94A3C862F}" name="יח'" dataDxfId="153"/>
    <tableColumn id="4" xr3:uid="{98EC511A-F51B-438B-8D68-7BFA24B84E4E}" name="כמות" dataDxfId="152"/>
    <tableColumn id="5" xr3:uid="{616A6AE7-6E13-49FC-88DA-5CA6A369CBBC}" name="מחיר יחידה" dataDxfId="151"/>
    <tableColumn id="6" xr3:uid="{B3AC217E-7EF6-4255-B309-BEC0D102882B}" name="מחיר כולל" dataDxfId="150"/>
    <tableColumn id="7" xr3:uid="{0B423411-D629-407D-9BD1-0E2BA785C09E}" name="עמודה3" dataDxfId="149"/>
    <tableColumn id="8" xr3:uid="{8DBE6D1E-578E-4EFC-9FC4-81E876A86AA6}" name="עמודה1" dataDxfId="148"/>
    <tableColumn id="9" xr3:uid="{065ED700-7897-4B46-AB6D-1B20923BEB27}" name="עמודה2" dataDxfId="147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77F6495-0C22-4A2F-842A-377B59E3198F}" name="טבלה3" displayName="טבלה3" ref="B36:J52" totalsRowCount="1" headerRowDxfId="146" dataDxfId="145" totalsRowDxfId="144">
  <autoFilter ref="B36:J51" xr:uid="{677F6495-0C22-4A2F-842A-377B59E3198F}"/>
  <tableColumns count="9">
    <tableColumn id="1" xr3:uid="{FE07A938-66E4-48FE-AED3-75B408F386B8}" name="סעיף 3" totalsRowLabel="סה&quot;כ" dataDxfId="143" totalsRowDxfId="142"/>
    <tableColumn id="2" xr3:uid="{53C95A3D-0CA2-46C5-95E4-3D88C1224493}" name="תיאור" totalsRowLabel="עמדה 2 ללא מע&quot;מ " dataDxfId="141" totalsRowDxfId="140"/>
    <tableColumn id="3" xr3:uid="{A2B14A54-E5F8-4554-9339-867DC112C076}" name="יח'" dataDxfId="139" totalsRowDxfId="138"/>
    <tableColumn id="4" xr3:uid="{4AC6FECB-BE2F-43D7-BD8B-DBC385E5AFAC}" name="כמות" dataDxfId="137" totalsRowDxfId="136"/>
    <tableColumn id="5" xr3:uid="{84B51E86-0B67-49C1-A4A2-C79800A21E2C}" name="מחיר יחידה" dataDxfId="135" totalsRowDxfId="134"/>
    <tableColumn id="6" xr3:uid="{D593ABFA-2AF7-4C18-BF52-713317AC8904}" name="מחיר כולל" dataDxfId="133" totalsRowDxfId="132"/>
    <tableColumn id="7" xr3:uid="{09CA7FE9-7EB1-4F06-8C3F-C9094DC4862B}" name="עמודה3" dataDxfId="131" totalsRowDxfId="130"/>
    <tableColumn id="8" xr3:uid="{464D1DDF-4289-4696-A86D-D4AA01F068AB}" name="הערכת מחיר" dataDxfId="129" totalsRowDxfId="128"/>
    <tableColumn id="9" xr3:uid="{1F85A9A4-24FA-46AE-9D70-6B58967600EA}" name="הערכת מחיר כולל לפריט" totalsRowFunction="sum" dataDxfId="127" totalsRowDxfId="126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8FC96C4-CB7E-4985-B4F3-814E0C9D382C}" name="טבלה4" displayName="טבלה4" ref="B54:J71" totalsRowCount="1" headerRowDxfId="125" dataDxfId="124" totalsRowDxfId="123">
  <autoFilter ref="B54:J70" xr:uid="{78FC96C4-CB7E-4985-B4F3-814E0C9D382C}"/>
  <tableColumns count="9">
    <tableColumn id="1" xr3:uid="{54271160-99B8-463F-A523-6066394ADE47}" name="סעיף 4" totalsRowLabel="סה&quot;כ" dataDxfId="122" totalsRowDxfId="121"/>
    <tableColumn id="2" xr3:uid="{6E5EEB71-08FF-4E4F-8D86-E8D4FA84A384}" name="תיאור" totalsRowLabel="עמדה 3 ללא מע&quot;מ " dataDxfId="120" totalsRowDxfId="119"/>
    <tableColumn id="3" xr3:uid="{3D24440B-576B-4128-AE5A-B87F83A6E334}" name="יח'" dataDxfId="118" totalsRowDxfId="117"/>
    <tableColumn id="4" xr3:uid="{DE698D5A-5CE3-4E47-9A99-BAA246765666}" name="כמות" dataDxfId="116" totalsRowDxfId="115"/>
    <tableColumn id="5" xr3:uid="{73D65FC3-55C8-4BF4-9766-EA43B8E2DAE1}" name="מחיר יחידה" dataDxfId="114" totalsRowDxfId="113"/>
    <tableColumn id="6" xr3:uid="{014BAEB7-8C77-406B-8509-6B2EFB6574C5}" name="מחיר כולל" dataDxfId="112" totalsRowDxfId="111"/>
    <tableColumn id="7" xr3:uid="{AC9782D7-CE95-41CA-A238-FAA13E66C498}" name="עמודה3" dataDxfId="110" totalsRowDxfId="109"/>
    <tableColumn id="8" xr3:uid="{5D61CB20-60ED-48F1-AB48-02F60CDFCE86}" name="הערכת מחיר" dataDxfId="108" totalsRowDxfId="107"/>
    <tableColumn id="9" xr3:uid="{DC6D4CFA-6FF9-4A55-985F-DF5F3DC47615}" name="הערכת מחיר כולל לפריט" totalsRowFunction="sum" dataDxfId="106" totalsRowDxfId="105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1B0DF74-8ABB-4CF2-A62B-965400C6A28A}" name="טבלה5" displayName="טבלה5" ref="B73:J89" totalsRowCount="1" headerRowDxfId="104" dataDxfId="103" totalsRowDxfId="102">
  <autoFilter ref="B73:J88" xr:uid="{F1B0DF74-8ABB-4CF2-A62B-965400C6A28A}"/>
  <tableColumns count="9">
    <tableColumn id="1" xr3:uid="{1B2B240F-E081-47D9-8B42-B726FA726480}" name="סעיף 5" totalsRowLabel="סה&quot;כ" dataDxfId="101" totalsRowDxfId="100"/>
    <tableColumn id="2" xr3:uid="{FFA308B0-3FD8-48F7-BD13-2B7B78B303E6}" name="תיאור" totalsRowLabel="סיכום עמדה 4 ללא מע&quot;מ " dataDxfId="99" totalsRowDxfId="98"/>
    <tableColumn id="3" xr3:uid="{4AE1FD39-20A9-4DE4-A24A-284CF225BD81}" name="יח'" dataDxfId="97" totalsRowDxfId="96"/>
    <tableColumn id="4" xr3:uid="{7ADA28EA-D916-4A60-B8E2-ACEB56A98938}" name="כמות" dataDxfId="95" totalsRowDxfId="94"/>
    <tableColumn id="5" xr3:uid="{6DECD013-E384-47DD-8F7D-45F735C9E4FF}" name="מחיר יחידה" dataDxfId="93" totalsRowDxfId="92"/>
    <tableColumn id="6" xr3:uid="{10C740B4-D88E-4AE4-85AA-BF42F961C65D}" name="מחיר כולל" dataDxfId="91" totalsRowDxfId="90"/>
    <tableColumn id="7" xr3:uid="{13ABAD5F-BF36-40EA-95D6-70CD9C6719D4}" name="עמודה3" dataDxfId="89" totalsRowDxfId="88"/>
    <tableColumn id="8" xr3:uid="{F506AE02-36CA-4E84-8B73-51C279312931}" name="הערכת מחיר" dataDxfId="87" totalsRowDxfId="86"/>
    <tableColumn id="9" xr3:uid="{FA895BDB-872D-4A63-95A1-78B764927AAA}" name="הערכת מחיר כולל לפריט" totalsRowFunction="sum" dataDxfId="85" totalsRowDxfId="84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FD0FC3F-0720-40A9-8838-7CBDF1EE8D8E}" name="טבלה6" displayName="טבלה6" ref="B91:J107" totalsRowCount="1" headerRowDxfId="83" dataDxfId="82" totalsRowDxfId="81">
  <autoFilter ref="B91:J106" xr:uid="{9FD0FC3F-0720-40A9-8838-7CBDF1EE8D8E}"/>
  <tableColumns count="9">
    <tableColumn id="1" xr3:uid="{9DFD781B-2DB9-4B47-B070-409F61434E39}" name="סעיף 6" totalsRowLabel="סה&quot;כ" dataDxfId="80" totalsRowDxfId="79"/>
    <tableColumn id="2" xr3:uid="{56625005-8B50-41BC-A828-996A44C7890E}" name="תיאור" totalsRowLabel="סיכום עמדה 5" dataDxfId="78" totalsRowDxfId="77"/>
    <tableColumn id="3" xr3:uid="{30595C15-FF89-41A5-808B-457BA5EBF7C0}" name="יח'" dataDxfId="76" totalsRowDxfId="75"/>
    <tableColumn id="4" xr3:uid="{B711D3E4-CEC7-40D7-AA8A-E37F5550C7DF}" name="כמות" dataDxfId="74" totalsRowDxfId="73"/>
    <tableColumn id="5" xr3:uid="{919AF2B3-0328-4400-80A8-C4D6EA6EC32C}" name="מחיר יחידה" dataDxfId="72" totalsRowDxfId="71"/>
    <tableColumn id="6" xr3:uid="{DFE3D721-364E-4F17-BE03-10475A69BD98}" name="מחיר כולל" dataDxfId="70" totalsRowDxfId="69"/>
    <tableColumn id="7" xr3:uid="{8B9B6BA6-AC9E-4F89-BC0D-B55D0168F02F}" name="עמודה3" dataDxfId="68" totalsRowDxfId="67"/>
    <tableColumn id="8" xr3:uid="{2D89D3EB-2AE7-44D7-8600-9DC52AB6E752}" name="הערכת מחיר" dataDxfId="66" totalsRowDxfId="65"/>
    <tableColumn id="9" xr3:uid="{183C870D-EA9F-4461-9E9A-0002B65145BB}" name="הערכת מחיר כולל לפריט" totalsRowFunction="sum" dataDxfId="64" totalsRowDxfId="63"/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C253139-811D-486B-84B1-8AFD807578B1}" name="טבלה7" displayName="טבלה7" ref="B109:J125" totalsRowCount="1" headerRowDxfId="62" dataDxfId="61" totalsRowDxfId="60">
  <autoFilter ref="B109:J124" xr:uid="{4C253139-811D-486B-84B1-8AFD807578B1}"/>
  <tableColumns count="9">
    <tableColumn id="1" xr3:uid="{13F8D7BB-5089-4E75-8045-892B79D07166}" name="סעיף 7" totalsRowLabel="סה&quot;כ" dataDxfId="59" totalsRowDxfId="58"/>
    <tableColumn id="2" xr3:uid="{5ACD998A-275A-4781-9962-34EBFC4E38B6}" name="תיאור" totalsRowLabel="סיכום עמדה 6 " dataDxfId="57" totalsRowDxfId="56"/>
    <tableColumn id="3" xr3:uid="{AB18B5CB-2077-4E34-9922-A8759ECA2BB5}" name="יח'" dataDxfId="55" totalsRowDxfId="54"/>
    <tableColumn id="4" xr3:uid="{349EA5F4-EBBE-4B0D-B412-19D7FC082EDE}" name="כמות" dataDxfId="53" totalsRowDxfId="52"/>
    <tableColumn id="5" xr3:uid="{4ED8D861-0536-4240-9531-7113267E316A}" name="מחיר יחידה" dataDxfId="51" totalsRowDxfId="50"/>
    <tableColumn id="6" xr3:uid="{C4834049-74FF-456C-A187-1481B59EF6C6}" name="מחיר כולל" dataDxfId="49" totalsRowDxfId="48"/>
    <tableColumn id="7" xr3:uid="{7A5757AA-63B2-4AC8-9A09-8501F3D95447}" name="עמודה3" dataDxfId="47" totalsRowDxfId="46"/>
    <tableColumn id="8" xr3:uid="{AC79D47B-165B-4038-979B-F410F4CC0015}" name="הערכת מחיר" dataDxfId="45" totalsRowDxfId="44"/>
    <tableColumn id="9" xr3:uid="{9003D69D-906A-4E88-BF20-6830FE96B432}" name="הערכת מחיר כולל לפריט" totalsRowFunction="sum" dataDxfId="43" totalsRowDxfId="42"/>
  </tableColumns>
  <tableStyleInfo name="TableStyleLight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3999E1B-4125-49C9-87F1-E1A1AF2B0FC9}" name="טבלה8" displayName="טבלה8" ref="B127:J145" totalsRowCount="1" headerRowDxfId="41" dataDxfId="40" totalsRowDxfId="39">
  <autoFilter ref="B127:J144" xr:uid="{F3999E1B-4125-49C9-87F1-E1A1AF2B0FC9}"/>
  <tableColumns count="9">
    <tableColumn id="1" xr3:uid="{42D874C9-9091-4260-AFFA-377CC5BD123A}" name="סעיף 8" totalsRowLabel="סה&quot;כ" dataDxfId="38" totalsRowDxfId="37"/>
    <tableColumn id="2" xr3:uid="{43121152-5A6F-4544-B34E-C17AE1BF1B8D}" name="תיאור" totalsRowLabel="סיכום עמדה 7 (מרכזית)" dataDxfId="36" totalsRowDxfId="35"/>
    <tableColumn id="3" xr3:uid="{CA7FF962-89BD-42E1-BBBD-8C5AA37E65A0}" name="יח'" dataDxfId="34" totalsRowDxfId="33"/>
    <tableColumn id="4" xr3:uid="{D01977DB-8C95-4B57-AFA7-992AFC7BD92D}" name="כמות" dataDxfId="32" totalsRowDxfId="31"/>
    <tableColumn id="5" xr3:uid="{75AFB4D5-8E77-4F22-BE96-8C980932F500}" name="מחיר יחידה" dataDxfId="30" totalsRowDxfId="29"/>
    <tableColumn id="6" xr3:uid="{4481E0EF-D4FC-4407-BA8D-E4C0CF52E709}" name="מחיר כולל" dataDxfId="28" totalsRowDxfId="27"/>
    <tableColumn id="7" xr3:uid="{2E9DABB0-3E11-4A30-926A-E44273853CE7}" name="עמודה3" dataDxfId="26" totalsRowDxfId="25"/>
    <tableColumn id="8" xr3:uid="{5C2B66B9-C841-4E61-BC13-402041AD03A3}" name="הערכת מחיר" dataDxfId="24" totalsRowDxfId="23"/>
    <tableColumn id="9" xr3:uid="{36766745-992C-4BA6-98BB-A51087B1FA6F}" name="הערכת מחיר כולל לפריט" totalsRowFunction="sum" dataDxfId="22" totalsRowDxfId="21"/>
  </tableColumns>
  <tableStyleInfo name="TableStyleLight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F5D6E20-34EA-4666-8329-C925B942067D}" name="טבלה9" displayName="טבלה9" ref="B147:J155" totalsRowCount="1" headerRowDxfId="20" dataDxfId="19" totalsRowDxfId="18">
  <autoFilter ref="B147:J154" xr:uid="{7F5D6E20-34EA-4666-8329-C925B942067D}"/>
  <tableColumns count="9">
    <tableColumn id="1" xr3:uid="{7371BC93-07B3-4453-AC36-BC24F4304DFE}" name="סעיף 9" totalsRowLabel="סה&quot;כ" dataDxfId="17" totalsRowDxfId="16"/>
    <tableColumn id="2" xr3:uid="{9F36E5D0-0A5B-4EEA-B54C-60D6690539D4}" name="תיאור" totalsRowLabel="סה&quot;כ מוקד רובוטי שנתי ללא מע&quot;מ" dataDxfId="15" totalsRowDxfId="14"/>
    <tableColumn id="3" xr3:uid="{B989F05C-1D91-4C41-91DE-53F10CAB4812}" name="יח'" dataDxfId="13" totalsRowDxfId="12"/>
    <tableColumn id="4" xr3:uid="{E8F36C0F-EE89-49DC-B292-82FF0B995356}" name="כמות" dataDxfId="11" totalsRowDxfId="10"/>
    <tableColumn id="5" xr3:uid="{CA41D27F-9E5B-40C7-8985-1A5E4BDFBE53}" name="מחיר יחידה" dataDxfId="9" totalsRowDxfId="8"/>
    <tableColumn id="6" xr3:uid="{0C3906E5-D3E3-4CD3-917F-C1C756FFFC82}" name="מחיר כולל" dataDxfId="7" totalsRowDxfId="6"/>
    <tableColumn id="7" xr3:uid="{609F9726-F455-4DE4-8C2A-837FECEEDD29}" name="עמודה3" dataDxfId="5" totalsRowDxfId="4"/>
    <tableColumn id="8" xr3:uid="{2AA9D0B7-F678-4CD4-8AB6-B19EA7AB0F29}" name="הערכת מחיר" dataDxfId="3" totalsRowDxfId="2"/>
    <tableColumn id="9" xr3:uid="{6C0FD7FF-36C4-4BE3-A323-040DD70C9BCB}" name="הערכת מחיר כולל לפריט" totalsRowFunction="sum" dataDxfId="1" totalsRowDxfId="0">
      <calculatedColumnFormula>I148*E148*12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28A15-ADDB-477E-8327-C29CDCACE75B}">
  <dimension ref="B1:L155"/>
  <sheetViews>
    <sheetView rightToLeft="1" tabSelected="1" view="pageBreakPreview" zoomScale="80" zoomScaleNormal="100" zoomScaleSheetLayoutView="80" workbookViewId="0">
      <pane ySplit="4" topLeftCell="A5" activePane="bottomLeft" state="frozen"/>
      <selection pane="bottomLeft" activeCell="F14" sqref="F14"/>
    </sheetView>
  </sheetViews>
  <sheetFormatPr defaultColWidth="8.75" defaultRowHeight="14.25" x14ac:dyDescent="0.2"/>
  <cols>
    <col min="1" max="2" width="8.75" style="17"/>
    <col min="3" max="3" width="37.375" style="17" customWidth="1"/>
    <col min="4" max="4" width="8.75" style="17"/>
    <col min="5" max="5" width="6.375" style="17" customWidth="1"/>
    <col min="6" max="6" width="11.25" style="17" customWidth="1"/>
    <col min="7" max="7" width="10.375" style="17" customWidth="1"/>
    <col min="8" max="8" width="8.75" style="17"/>
    <col min="9" max="9" width="14" style="17" customWidth="1"/>
    <col min="10" max="10" width="20.5" style="17" customWidth="1"/>
    <col min="11" max="11" width="8.75" style="17"/>
    <col min="12" max="12" width="11.625" style="17" customWidth="1"/>
    <col min="13" max="16384" width="8.75" style="17"/>
  </cols>
  <sheetData>
    <row r="1" spans="2:12" x14ac:dyDescent="0.2">
      <c r="I1" s="17" t="s">
        <v>62</v>
      </c>
      <c r="J1" s="17" t="s">
        <v>63</v>
      </c>
    </row>
    <row r="2" spans="2:12" ht="28.5" x14ac:dyDescent="0.2">
      <c r="B2" s="29" t="s">
        <v>0</v>
      </c>
      <c r="C2" s="29"/>
      <c r="G2" s="17" t="s">
        <v>61</v>
      </c>
      <c r="I2" s="18">
        <f>SUM(J16,J34,טבלה3[[#Totals],[הערכת מחיר כולל לפריט]],טבלה4[[#Totals],[הערכת מחיר כולל לפריט]],טבלה5[[#Totals],[הערכת מחיר כולל לפריט]],טבלה6[[#Totals],[הערכת מחיר כולל לפריט]],טבלה7[[#Totals],[הערכת מחיר כולל לפריט]],טבלה8[[#Totals],[הערכת מחיר כולל לפריט]],טבלה9[[#Totals],[הערכת מחיר כולל לפריט]])</f>
        <v>0</v>
      </c>
      <c r="J2" s="19">
        <f>I2*1.18</f>
        <v>0</v>
      </c>
      <c r="K2" s="27" t="s">
        <v>80</v>
      </c>
      <c r="L2" s="27" t="s">
        <v>81</v>
      </c>
    </row>
    <row r="3" spans="2:12" x14ac:dyDescent="0.2">
      <c r="B3" s="29" t="s">
        <v>1</v>
      </c>
      <c r="C3" s="29"/>
    </row>
    <row r="4" spans="2:12" x14ac:dyDescent="0.2">
      <c r="B4" s="29" t="s">
        <v>2</v>
      </c>
      <c r="C4" s="29"/>
    </row>
    <row r="6" spans="2:12" x14ac:dyDescent="0.2">
      <c r="B6" s="1" t="s">
        <v>22</v>
      </c>
      <c r="C6" s="1" t="s">
        <v>14</v>
      </c>
      <c r="D6" s="2" t="s">
        <v>9</v>
      </c>
      <c r="E6" s="2" t="s">
        <v>15</v>
      </c>
      <c r="F6" s="17" t="s">
        <v>42</v>
      </c>
      <c r="G6" s="17" t="s">
        <v>12</v>
      </c>
      <c r="H6" s="17" t="s">
        <v>19</v>
      </c>
      <c r="I6" s="2" t="s">
        <v>11</v>
      </c>
      <c r="J6" s="2" t="s">
        <v>13</v>
      </c>
    </row>
    <row r="7" spans="2:12" ht="25.5" x14ac:dyDescent="0.2">
      <c r="B7" s="2">
        <v>1</v>
      </c>
      <c r="C7" s="1" t="s">
        <v>3</v>
      </c>
      <c r="D7" s="2" t="s">
        <v>10</v>
      </c>
      <c r="E7" s="2">
        <v>1</v>
      </c>
      <c r="I7" s="3"/>
      <c r="J7" s="4"/>
    </row>
    <row r="8" spans="2:12" x14ac:dyDescent="0.2">
      <c r="B8" s="2">
        <v>2</v>
      </c>
      <c r="C8" s="1" t="s">
        <v>4</v>
      </c>
      <c r="D8" s="2" t="s">
        <v>10</v>
      </c>
      <c r="E8" s="2">
        <v>1</v>
      </c>
      <c r="I8" s="3"/>
      <c r="J8" s="4"/>
    </row>
    <row r="9" spans="2:12" ht="25.5" x14ac:dyDescent="0.2">
      <c r="B9" s="2">
        <v>3</v>
      </c>
      <c r="C9" s="1" t="s">
        <v>5</v>
      </c>
      <c r="D9" s="2" t="s">
        <v>10</v>
      </c>
      <c r="E9" s="2">
        <v>7</v>
      </c>
      <c r="I9" s="3"/>
      <c r="J9" s="4"/>
    </row>
    <row r="10" spans="2:12" x14ac:dyDescent="0.2">
      <c r="B10" s="2">
        <v>4</v>
      </c>
      <c r="C10" s="2" t="s">
        <v>6</v>
      </c>
      <c r="D10" s="2" t="s">
        <v>10</v>
      </c>
      <c r="E10" s="2">
        <v>1</v>
      </c>
      <c r="I10" s="3"/>
      <c r="J10" s="4"/>
    </row>
    <row r="11" spans="2:12" x14ac:dyDescent="0.2">
      <c r="B11" s="2">
        <v>5</v>
      </c>
      <c r="C11" s="2" t="s">
        <v>7</v>
      </c>
      <c r="D11" s="2" t="s">
        <v>10</v>
      </c>
      <c r="E11" s="2">
        <v>1</v>
      </c>
      <c r="I11" s="3"/>
      <c r="J11" s="4"/>
    </row>
    <row r="12" spans="2:12" ht="25.5" x14ac:dyDescent="0.2">
      <c r="B12" s="2">
        <v>6</v>
      </c>
      <c r="C12" s="2" t="s">
        <v>8</v>
      </c>
      <c r="D12" s="2">
        <v>1</v>
      </c>
      <c r="E12" s="2">
        <v>1</v>
      </c>
      <c r="I12" s="3"/>
      <c r="J12" s="4"/>
    </row>
    <row r="13" spans="2:12" x14ac:dyDescent="0.2">
      <c r="B13" s="2">
        <v>7</v>
      </c>
      <c r="C13" s="2" t="s">
        <v>16</v>
      </c>
      <c r="D13" s="2" t="s">
        <v>18</v>
      </c>
      <c r="E13" s="2">
        <v>1</v>
      </c>
      <c r="I13" s="3"/>
      <c r="J13" s="4"/>
    </row>
    <row r="14" spans="2:12" x14ac:dyDescent="0.2">
      <c r="B14" s="2">
        <v>8</v>
      </c>
      <c r="C14" s="2" t="s">
        <v>17</v>
      </c>
      <c r="D14" s="2" t="s">
        <v>18</v>
      </c>
      <c r="E14" s="2">
        <v>1</v>
      </c>
      <c r="I14" s="3"/>
      <c r="J14" s="4"/>
    </row>
    <row r="15" spans="2:12" ht="35.65" customHeight="1" x14ac:dyDescent="0.2">
      <c r="B15" s="2">
        <v>9</v>
      </c>
      <c r="C15" s="25" t="s">
        <v>77</v>
      </c>
      <c r="D15" s="2" t="s">
        <v>18</v>
      </c>
      <c r="E15" s="25">
        <v>4</v>
      </c>
      <c r="I15" s="3"/>
      <c r="J15" s="4"/>
    </row>
    <row r="16" spans="2:12" ht="15" x14ac:dyDescent="0.25">
      <c r="B16" s="10" t="s">
        <v>20</v>
      </c>
      <c r="C16" s="10" t="s">
        <v>21</v>
      </c>
      <c r="D16" s="10"/>
      <c r="E16" s="10"/>
      <c r="F16" s="20"/>
      <c r="G16" s="20"/>
      <c r="H16" s="20"/>
      <c r="I16" s="11"/>
      <c r="J16" s="12"/>
    </row>
    <row r="18" spans="2:10" ht="15" x14ac:dyDescent="0.25">
      <c r="B18" s="5" t="s">
        <v>23</v>
      </c>
      <c r="C18" s="5" t="s">
        <v>14</v>
      </c>
      <c r="D18" s="5" t="s">
        <v>9</v>
      </c>
      <c r="E18" s="5" t="s">
        <v>32</v>
      </c>
      <c r="F18" s="21" t="s">
        <v>43</v>
      </c>
      <c r="G18" s="21" t="s">
        <v>41</v>
      </c>
      <c r="H18" s="21" t="s">
        <v>40</v>
      </c>
      <c r="I18" s="2" t="s">
        <v>19</v>
      </c>
      <c r="J18" s="2" t="s">
        <v>75</v>
      </c>
    </row>
    <row r="19" spans="2:10" ht="58.5" customHeight="1" x14ac:dyDescent="0.2">
      <c r="B19" s="6">
        <v>1</v>
      </c>
      <c r="C19" s="6" t="s">
        <v>76</v>
      </c>
      <c r="D19" s="6" t="s">
        <v>9</v>
      </c>
      <c r="E19" s="6">
        <v>1</v>
      </c>
      <c r="F19" s="22"/>
      <c r="G19" s="22"/>
      <c r="H19" s="22"/>
      <c r="I19" s="9"/>
      <c r="J19" s="7"/>
    </row>
    <row r="20" spans="2:10" ht="25.5" x14ac:dyDescent="0.2">
      <c r="B20" s="6">
        <v>2</v>
      </c>
      <c r="C20" s="6" t="s">
        <v>24</v>
      </c>
      <c r="D20" s="6" t="s">
        <v>9</v>
      </c>
      <c r="E20" s="6">
        <v>1</v>
      </c>
      <c r="F20" s="22"/>
      <c r="G20" s="22"/>
      <c r="H20" s="22"/>
      <c r="I20" s="9"/>
      <c r="J20" s="7"/>
    </row>
    <row r="21" spans="2:10" ht="25.5" x14ac:dyDescent="0.2">
      <c r="B21" s="6">
        <v>3</v>
      </c>
      <c r="C21" s="6" t="s">
        <v>25</v>
      </c>
      <c r="D21" s="6" t="s">
        <v>9</v>
      </c>
      <c r="E21" s="6">
        <v>1</v>
      </c>
      <c r="F21" s="22"/>
      <c r="G21" s="22"/>
      <c r="H21" s="22"/>
      <c r="I21" s="9"/>
      <c r="J21" s="7"/>
    </row>
    <row r="22" spans="2:10" ht="25.5" x14ac:dyDescent="0.2">
      <c r="B22" s="6">
        <v>4</v>
      </c>
      <c r="C22" s="6" t="s">
        <v>26</v>
      </c>
      <c r="D22" s="6" t="s">
        <v>31</v>
      </c>
      <c r="E22" s="6">
        <v>50</v>
      </c>
      <c r="F22" s="22"/>
      <c r="G22" s="22"/>
      <c r="H22" s="22"/>
      <c r="I22" s="9"/>
      <c r="J22" s="7"/>
    </row>
    <row r="23" spans="2:10" x14ac:dyDescent="0.2">
      <c r="B23" s="6">
        <v>5</v>
      </c>
      <c r="C23" s="6" t="s">
        <v>27</v>
      </c>
      <c r="D23" s="6" t="s">
        <v>18</v>
      </c>
      <c r="E23" s="6">
        <v>1</v>
      </c>
      <c r="F23" s="22"/>
      <c r="G23" s="22"/>
      <c r="H23" s="22"/>
      <c r="I23" s="9"/>
      <c r="J23" s="7"/>
    </row>
    <row r="24" spans="2:10" x14ac:dyDescent="0.2">
      <c r="B24" s="6">
        <v>6</v>
      </c>
      <c r="C24" s="6" t="s">
        <v>28</v>
      </c>
      <c r="D24" s="6" t="s">
        <v>9</v>
      </c>
      <c r="E24" s="6">
        <v>1</v>
      </c>
      <c r="F24" s="22"/>
      <c r="G24" s="22"/>
      <c r="H24" s="22"/>
      <c r="I24" s="9"/>
      <c r="J24" s="7"/>
    </row>
    <row r="25" spans="2:10" x14ac:dyDescent="0.2">
      <c r="B25" s="6">
        <v>7</v>
      </c>
      <c r="C25" s="6" t="s">
        <v>29</v>
      </c>
      <c r="D25" s="6" t="s">
        <v>9</v>
      </c>
      <c r="E25" s="6">
        <v>1</v>
      </c>
      <c r="F25" s="22"/>
      <c r="G25" s="22"/>
      <c r="H25" s="22"/>
      <c r="I25" s="9"/>
      <c r="J25" s="7"/>
    </row>
    <row r="26" spans="2:10" ht="25.5" x14ac:dyDescent="0.2">
      <c r="B26" s="6">
        <v>8</v>
      </c>
      <c r="C26" s="6" t="s">
        <v>30</v>
      </c>
      <c r="D26" s="6" t="s">
        <v>9</v>
      </c>
      <c r="E26" s="6">
        <v>1</v>
      </c>
      <c r="F26" s="22"/>
      <c r="G26" s="22"/>
      <c r="H26" s="22"/>
      <c r="I26" s="9"/>
      <c r="J26" s="7"/>
    </row>
    <row r="27" spans="2:10" s="20" customFormat="1" ht="15" x14ac:dyDescent="0.25">
      <c r="B27" s="8">
        <v>9</v>
      </c>
      <c r="C27" s="8" t="s">
        <v>78</v>
      </c>
      <c r="D27" s="8" t="s">
        <v>39</v>
      </c>
      <c r="E27" s="8">
        <v>1</v>
      </c>
      <c r="F27" s="22"/>
      <c r="G27" s="22"/>
      <c r="H27" s="22"/>
      <c r="I27" s="8"/>
      <c r="J27" s="8"/>
    </row>
    <row r="28" spans="2:10" x14ac:dyDescent="0.2">
      <c r="B28" s="6">
        <v>10</v>
      </c>
      <c r="C28" s="6" t="s">
        <v>34</v>
      </c>
      <c r="D28" s="6" t="s">
        <v>39</v>
      </c>
      <c r="E28" s="6">
        <v>0</v>
      </c>
      <c r="F28" s="22"/>
      <c r="G28" s="22"/>
      <c r="H28" s="22"/>
      <c r="I28" s="9"/>
      <c r="J28" s="7"/>
    </row>
    <row r="29" spans="2:10" ht="38.25" x14ac:dyDescent="0.2">
      <c r="B29" s="8">
        <v>11</v>
      </c>
      <c r="C29" s="6" t="s">
        <v>35</v>
      </c>
      <c r="D29" s="6" t="s">
        <v>9</v>
      </c>
      <c r="E29" s="6">
        <v>1</v>
      </c>
      <c r="F29" s="22"/>
      <c r="G29" s="22"/>
      <c r="H29" s="22"/>
      <c r="I29" s="9"/>
      <c r="J29" s="7"/>
    </row>
    <row r="30" spans="2:10" ht="51" x14ac:dyDescent="0.2">
      <c r="B30" s="6">
        <v>12</v>
      </c>
      <c r="C30" s="6" t="s">
        <v>36</v>
      </c>
      <c r="D30" s="6" t="s">
        <v>9</v>
      </c>
      <c r="E30" s="6">
        <v>0</v>
      </c>
      <c r="F30" s="22"/>
      <c r="G30" s="22"/>
      <c r="H30" s="22"/>
      <c r="I30" s="9"/>
      <c r="J30" s="7"/>
    </row>
    <row r="31" spans="2:10" ht="51" x14ac:dyDescent="0.2">
      <c r="B31" s="8">
        <v>13</v>
      </c>
      <c r="C31" s="6" t="s">
        <v>37</v>
      </c>
      <c r="D31" s="6" t="s">
        <v>9</v>
      </c>
      <c r="E31" s="6">
        <v>0</v>
      </c>
      <c r="F31" s="22"/>
      <c r="G31" s="22"/>
      <c r="H31" s="22"/>
      <c r="I31" s="9"/>
      <c r="J31" s="7"/>
    </row>
    <row r="32" spans="2:10" ht="51" x14ac:dyDescent="0.2">
      <c r="B32" s="6">
        <v>14</v>
      </c>
      <c r="C32" s="6" t="s">
        <v>38</v>
      </c>
      <c r="D32" s="6" t="s">
        <v>9</v>
      </c>
      <c r="E32" s="6">
        <v>0</v>
      </c>
      <c r="F32" s="22"/>
      <c r="G32" s="22"/>
      <c r="H32" s="22"/>
      <c r="I32" s="9"/>
      <c r="J32" s="7"/>
    </row>
    <row r="33" spans="2:10" ht="76.5" x14ac:dyDescent="0.2">
      <c r="B33" s="8">
        <v>15</v>
      </c>
      <c r="C33" s="26" t="s">
        <v>79</v>
      </c>
      <c r="D33" s="6" t="s">
        <v>9</v>
      </c>
      <c r="E33" s="6">
        <v>1</v>
      </c>
      <c r="F33" s="22"/>
      <c r="G33" s="22"/>
      <c r="H33" s="22"/>
      <c r="I33" s="9"/>
      <c r="J33" s="7"/>
    </row>
    <row r="34" spans="2:10" ht="15" x14ac:dyDescent="0.25">
      <c r="B34" s="13" t="s">
        <v>20</v>
      </c>
      <c r="C34" s="13" t="s">
        <v>44</v>
      </c>
      <c r="D34" s="13"/>
      <c r="E34" s="13"/>
      <c r="F34" s="23"/>
      <c r="G34" s="23"/>
      <c r="H34" s="23"/>
      <c r="I34" s="14"/>
      <c r="J34" s="15">
        <f>SUM(J19:J33)</f>
        <v>0</v>
      </c>
    </row>
    <row r="36" spans="2:10" ht="15" x14ac:dyDescent="0.25">
      <c r="B36" s="5" t="s">
        <v>45</v>
      </c>
      <c r="C36" s="5" t="s">
        <v>14</v>
      </c>
      <c r="D36" s="5" t="s">
        <v>9</v>
      </c>
      <c r="E36" s="5" t="s">
        <v>32</v>
      </c>
      <c r="F36" s="21" t="s">
        <v>43</v>
      </c>
      <c r="G36" s="21" t="s">
        <v>41</v>
      </c>
      <c r="H36" s="21" t="s">
        <v>40</v>
      </c>
      <c r="I36" s="2" t="s">
        <v>11</v>
      </c>
      <c r="J36" s="2" t="s">
        <v>13</v>
      </c>
    </row>
    <row r="37" spans="2:10" ht="51" x14ac:dyDescent="0.2">
      <c r="B37" s="17">
        <v>1</v>
      </c>
      <c r="C37" s="6" t="s">
        <v>76</v>
      </c>
      <c r="D37" s="2" t="s">
        <v>9</v>
      </c>
      <c r="E37" s="2">
        <v>1</v>
      </c>
      <c r="I37" s="4"/>
      <c r="J37" s="4"/>
    </row>
    <row r="38" spans="2:10" ht="25.5" x14ac:dyDescent="0.2">
      <c r="B38" s="17">
        <v>2</v>
      </c>
      <c r="C38" s="2" t="s">
        <v>24</v>
      </c>
      <c r="D38" s="2" t="s">
        <v>9</v>
      </c>
      <c r="E38" s="2">
        <v>1</v>
      </c>
      <c r="I38" s="4"/>
      <c r="J38" s="4"/>
    </row>
    <row r="39" spans="2:10" ht="25.5" x14ac:dyDescent="0.2">
      <c r="B39" s="17">
        <v>3</v>
      </c>
      <c r="C39" s="2" t="s">
        <v>25</v>
      </c>
      <c r="D39" s="2" t="s">
        <v>9</v>
      </c>
      <c r="E39" s="2">
        <v>1</v>
      </c>
      <c r="I39" s="4"/>
      <c r="J39" s="4"/>
    </row>
    <row r="40" spans="2:10" ht="25.5" x14ac:dyDescent="0.2">
      <c r="B40" s="17">
        <v>4</v>
      </c>
      <c r="C40" s="2" t="s">
        <v>26</v>
      </c>
      <c r="D40" s="2" t="s">
        <v>31</v>
      </c>
      <c r="E40" s="2">
        <v>50</v>
      </c>
      <c r="I40" s="4"/>
      <c r="J40" s="4"/>
    </row>
    <row r="41" spans="2:10" x14ac:dyDescent="0.2">
      <c r="B41" s="17">
        <v>5</v>
      </c>
      <c r="C41" s="2" t="s">
        <v>27</v>
      </c>
      <c r="D41" s="2" t="s">
        <v>18</v>
      </c>
      <c r="E41" s="2">
        <v>1</v>
      </c>
      <c r="I41" s="4"/>
      <c r="J41" s="4"/>
    </row>
    <row r="42" spans="2:10" x14ac:dyDescent="0.2">
      <c r="B42" s="17">
        <v>6</v>
      </c>
      <c r="C42" s="2" t="s">
        <v>28</v>
      </c>
      <c r="D42" s="2" t="s">
        <v>39</v>
      </c>
      <c r="E42" s="2">
        <v>1</v>
      </c>
      <c r="I42" s="2"/>
      <c r="J42" s="4"/>
    </row>
    <row r="43" spans="2:10" x14ac:dyDescent="0.2">
      <c r="B43" s="17">
        <v>7</v>
      </c>
      <c r="C43" s="1" t="s">
        <v>29</v>
      </c>
      <c r="D43" s="2" t="s">
        <v>39</v>
      </c>
      <c r="E43" s="2">
        <v>0</v>
      </c>
      <c r="I43" s="3"/>
      <c r="J43" s="4"/>
    </row>
    <row r="44" spans="2:10" ht="25.5" x14ac:dyDescent="0.2">
      <c r="B44" s="17">
        <v>8</v>
      </c>
      <c r="C44" s="1" t="s">
        <v>30</v>
      </c>
      <c r="D44" s="2" t="s">
        <v>39</v>
      </c>
      <c r="E44" s="2">
        <v>0</v>
      </c>
      <c r="I44" s="2"/>
      <c r="J44" s="4"/>
    </row>
    <row r="45" spans="2:10" x14ac:dyDescent="0.2">
      <c r="B45" s="17">
        <v>9</v>
      </c>
      <c r="C45" s="1" t="s">
        <v>33</v>
      </c>
      <c r="D45" s="2" t="s">
        <v>39</v>
      </c>
      <c r="E45" s="2">
        <v>0</v>
      </c>
      <c r="I45" s="3"/>
      <c r="J45" s="4"/>
    </row>
    <row r="46" spans="2:10" x14ac:dyDescent="0.2">
      <c r="B46" s="17">
        <v>10</v>
      </c>
      <c r="C46" s="1" t="s">
        <v>34</v>
      </c>
      <c r="D46" s="2" t="s">
        <v>39</v>
      </c>
      <c r="E46" s="2">
        <v>0</v>
      </c>
      <c r="I46" s="3"/>
      <c r="J46" s="4"/>
    </row>
    <row r="47" spans="2:10" ht="38.25" x14ac:dyDescent="0.2">
      <c r="B47" s="17">
        <v>11</v>
      </c>
      <c r="C47" s="2" t="s">
        <v>35</v>
      </c>
      <c r="D47" s="2" t="s">
        <v>9</v>
      </c>
      <c r="E47" s="2">
        <v>1</v>
      </c>
      <c r="I47" s="4"/>
      <c r="J47" s="4"/>
    </row>
    <row r="48" spans="2:10" ht="51" x14ac:dyDescent="0.2">
      <c r="B48" s="17">
        <v>12</v>
      </c>
      <c r="C48" s="2" t="s">
        <v>36</v>
      </c>
      <c r="D48" s="2" t="s">
        <v>9</v>
      </c>
      <c r="E48" s="2">
        <v>2</v>
      </c>
      <c r="I48" s="4"/>
      <c r="J48" s="4"/>
    </row>
    <row r="49" spans="2:10" ht="51" x14ac:dyDescent="0.2">
      <c r="B49" s="17">
        <v>13</v>
      </c>
      <c r="C49" s="2" t="s">
        <v>37</v>
      </c>
      <c r="D49" s="2" t="s">
        <v>9</v>
      </c>
      <c r="E49" s="2">
        <v>0</v>
      </c>
      <c r="I49" s="4"/>
      <c r="J49" s="4"/>
    </row>
    <row r="50" spans="2:10" ht="51" x14ac:dyDescent="0.2">
      <c r="B50" s="17">
        <v>14</v>
      </c>
      <c r="C50" s="1" t="s">
        <v>38</v>
      </c>
      <c r="D50" s="2" t="s">
        <v>9</v>
      </c>
      <c r="E50" s="2">
        <v>0</v>
      </c>
      <c r="I50" s="4"/>
      <c r="J50" s="4"/>
    </row>
    <row r="51" spans="2:10" ht="76.5" x14ac:dyDescent="0.2">
      <c r="B51" s="17">
        <v>15</v>
      </c>
      <c r="C51" s="26" t="s">
        <v>79</v>
      </c>
      <c r="D51" s="2" t="s">
        <v>39</v>
      </c>
      <c r="E51" s="2">
        <v>1</v>
      </c>
      <c r="I51" s="4"/>
      <c r="J51" s="4"/>
    </row>
    <row r="52" spans="2:10" x14ac:dyDescent="0.2">
      <c r="B52" s="17" t="s">
        <v>20</v>
      </c>
      <c r="C52" s="2" t="s">
        <v>46</v>
      </c>
      <c r="D52" s="2"/>
      <c r="E52" s="2"/>
      <c r="I52" s="1"/>
      <c r="J52" s="4">
        <f>SUBTOTAL(109,טבלה3[הערכת מחיר כולל לפריט])</f>
        <v>0</v>
      </c>
    </row>
    <row r="54" spans="2:10" x14ac:dyDescent="0.2">
      <c r="B54" s="17" t="s">
        <v>51</v>
      </c>
      <c r="C54" s="17" t="s">
        <v>14</v>
      </c>
      <c r="D54" s="17" t="s">
        <v>9</v>
      </c>
      <c r="E54" s="17" t="s">
        <v>32</v>
      </c>
      <c r="F54" s="17" t="s">
        <v>43</v>
      </c>
      <c r="G54" s="17" t="s">
        <v>41</v>
      </c>
      <c r="H54" s="17" t="s">
        <v>40</v>
      </c>
      <c r="I54" s="2" t="s">
        <v>11</v>
      </c>
      <c r="J54" s="2" t="s">
        <v>13</v>
      </c>
    </row>
    <row r="55" spans="2:10" ht="51" x14ac:dyDescent="0.2">
      <c r="B55" s="17">
        <v>1</v>
      </c>
      <c r="C55" s="6" t="s">
        <v>76</v>
      </c>
      <c r="D55" s="2" t="s">
        <v>9</v>
      </c>
      <c r="E55" s="17">
        <v>1</v>
      </c>
      <c r="I55" s="4"/>
      <c r="J55" s="4"/>
    </row>
    <row r="56" spans="2:10" ht="25.5" x14ac:dyDescent="0.2">
      <c r="B56" s="17">
        <v>2</v>
      </c>
      <c r="C56" s="2" t="s">
        <v>24</v>
      </c>
      <c r="D56" s="2" t="s">
        <v>9</v>
      </c>
      <c r="E56" s="2">
        <v>1</v>
      </c>
      <c r="I56" s="4"/>
      <c r="J56" s="4"/>
    </row>
    <row r="57" spans="2:10" ht="25.5" x14ac:dyDescent="0.2">
      <c r="B57" s="17">
        <v>3</v>
      </c>
      <c r="C57" s="2" t="s">
        <v>25</v>
      </c>
      <c r="D57" s="2" t="s">
        <v>9</v>
      </c>
      <c r="E57" s="2">
        <v>1</v>
      </c>
      <c r="I57" s="4"/>
      <c r="J57" s="4"/>
    </row>
    <row r="58" spans="2:10" ht="25.5" x14ac:dyDescent="0.2">
      <c r="B58" s="17">
        <v>4</v>
      </c>
      <c r="C58" s="2" t="s">
        <v>26</v>
      </c>
      <c r="D58" s="2" t="s">
        <v>31</v>
      </c>
      <c r="E58" s="2">
        <v>50</v>
      </c>
      <c r="I58" s="4"/>
      <c r="J58" s="4"/>
    </row>
    <row r="59" spans="2:10" x14ac:dyDescent="0.2">
      <c r="B59" s="17">
        <v>5</v>
      </c>
      <c r="C59" s="2" t="s">
        <v>27</v>
      </c>
      <c r="D59" s="2" t="s">
        <v>18</v>
      </c>
      <c r="E59" s="2">
        <v>1</v>
      </c>
      <c r="I59" s="4"/>
      <c r="J59" s="4"/>
    </row>
    <row r="60" spans="2:10" x14ac:dyDescent="0.2">
      <c r="B60" s="17">
        <v>6</v>
      </c>
      <c r="C60" s="2" t="s">
        <v>28</v>
      </c>
      <c r="D60" s="2" t="s">
        <v>39</v>
      </c>
      <c r="E60" s="2">
        <v>1</v>
      </c>
      <c r="I60" s="2"/>
      <c r="J60" s="4"/>
    </row>
    <row r="61" spans="2:10" x14ac:dyDescent="0.2">
      <c r="B61" s="17">
        <v>7</v>
      </c>
      <c r="C61" s="1" t="s">
        <v>29</v>
      </c>
      <c r="D61" s="2" t="s">
        <v>39</v>
      </c>
      <c r="E61" s="2">
        <v>0</v>
      </c>
      <c r="I61" s="3"/>
      <c r="J61" s="4"/>
    </row>
    <row r="62" spans="2:10" ht="25.5" x14ac:dyDescent="0.2">
      <c r="B62" s="17">
        <v>8</v>
      </c>
      <c r="C62" s="1" t="s">
        <v>30</v>
      </c>
      <c r="D62" s="2" t="s">
        <v>39</v>
      </c>
      <c r="E62" s="2">
        <v>0</v>
      </c>
      <c r="I62" s="2"/>
      <c r="J62" s="4"/>
    </row>
    <row r="63" spans="2:10" x14ac:dyDescent="0.2">
      <c r="B63" s="17">
        <v>9</v>
      </c>
      <c r="C63" s="1" t="s">
        <v>33</v>
      </c>
      <c r="D63" s="2" t="s">
        <v>39</v>
      </c>
      <c r="E63" s="2">
        <v>0</v>
      </c>
      <c r="I63" s="3"/>
      <c r="J63" s="4"/>
    </row>
    <row r="64" spans="2:10" x14ac:dyDescent="0.2">
      <c r="B64" s="17">
        <v>10</v>
      </c>
      <c r="C64" s="1" t="s">
        <v>34</v>
      </c>
      <c r="D64" s="2" t="s">
        <v>39</v>
      </c>
      <c r="E64" s="2">
        <v>0</v>
      </c>
      <c r="I64" s="3"/>
      <c r="J64" s="4"/>
    </row>
    <row r="65" spans="2:10" ht="38.25" x14ac:dyDescent="0.2">
      <c r="B65" s="17">
        <v>11</v>
      </c>
      <c r="C65" s="2" t="s">
        <v>35</v>
      </c>
      <c r="D65" s="2" t="s">
        <v>9</v>
      </c>
      <c r="E65" s="2">
        <v>1</v>
      </c>
      <c r="I65" s="4"/>
      <c r="J65" s="4"/>
    </row>
    <row r="66" spans="2:10" ht="89.25" x14ac:dyDescent="0.2">
      <c r="C66" s="2" t="s">
        <v>47</v>
      </c>
      <c r="D66" s="2" t="s">
        <v>9</v>
      </c>
      <c r="E66" s="2">
        <v>2</v>
      </c>
      <c r="I66" s="4"/>
      <c r="J66" s="4"/>
    </row>
    <row r="67" spans="2:10" ht="25.5" x14ac:dyDescent="0.2">
      <c r="C67" s="1" t="s">
        <v>48</v>
      </c>
      <c r="D67" s="2" t="s">
        <v>9</v>
      </c>
      <c r="E67" s="2">
        <v>0</v>
      </c>
      <c r="I67" s="4"/>
      <c r="J67" s="4"/>
    </row>
    <row r="68" spans="2:10" ht="51" x14ac:dyDescent="0.2">
      <c r="C68" s="1" t="s">
        <v>38</v>
      </c>
      <c r="D68" s="2" t="s">
        <v>9</v>
      </c>
      <c r="E68" s="2">
        <v>0</v>
      </c>
      <c r="I68" s="4"/>
      <c r="J68" s="4"/>
    </row>
    <row r="69" spans="2:10" x14ac:dyDescent="0.2">
      <c r="C69" s="2" t="s">
        <v>49</v>
      </c>
      <c r="D69" s="2" t="s">
        <v>18</v>
      </c>
      <c r="E69" s="2">
        <v>1</v>
      </c>
      <c r="I69" s="4"/>
      <c r="J69" s="4"/>
    </row>
    <row r="70" spans="2:10" ht="76.5" x14ac:dyDescent="0.2">
      <c r="C70" s="26" t="s">
        <v>79</v>
      </c>
      <c r="D70" s="2" t="s">
        <v>9</v>
      </c>
      <c r="E70" s="2">
        <v>1</v>
      </c>
      <c r="I70" s="4"/>
      <c r="J70" s="4"/>
    </row>
    <row r="71" spans="2:10" x14ac:dyDescent="0.2">
      <c r="B71" s="17" t="s">
        <v>20</v>
      </c>
      <c r="C71" s="2" t="s">
        <v>50</v>
      </c>
      <c r="D71" s="2"/>
      <c r="E71" s="2"/>
      <c r="I71" s="1"/>
      <c r="J71" s="4">
        <f>SUBTOTAL(109,טבלה4[הערכת מחיר כולל לפריט])</f>
        <v>0</v>
      </c>
    </row>
    <row r="73" spans="2:10" x14ac:dyDescent="0.2">
      <c r="B73" s="17" t="s">
        <v>52</v>
      </c>
      <c r="C73" s="17" t="s">
        <v>14</v>
      </c>
      <c r="D73" s="17" t="s">
        <v>9</v>
      </c>
      <c r="E73" s="17" t="s">
        <v>32</v>
      </c>
      <c r="F73" s="17" t="s">
        <v>43</v>
      </c>
      <c r="G73" s="17" t="s">
        <v>41</v>
      </c>
      <c r="H73" s="17" t="s">
        <v>40</v>
      </c>
      <c r="I73" s="2" t="s">
        <v>11</v>
      </c>
      <c r="J73" s="2" t="s">
        <v>13</v>
      </c>
    </row>
    <row r="74" spans="2:10" ht="51" x14ac:dyDescent="0.2">
      <c r="C74" s="6" t="s">
        <v>76</v>
      </c>
      <c r="D74" s="2" t="s">
        <v>9</v>
      </c>
      <c r="E74" s="2">
        <v>1</v>
      </c>
      <c r="I74" s="4"/>
      <c r="J74" s="4"/>
    </row>
    <row r="75" spans="2:10" ht="25.5" x14ac:dyDescent="0.2">
      <c r="C75" s="2" t="s">
        <v>55</v>
      </c>
      <c r="D75" s="2" t="s">
        <v>9</v>
      </c>
      <c r="E75" s="2">
        <v>1</v>
      </c>
      <c r="I75" s="4"/>
      <c r="J75" s="4"/>
    </row>
    <row r="76" spans="2:10" ht="25.5" x14ac:dyDescent="0.2">
      <c r="C76" s="2" t="s">
        <v>25</v>
      </c>
      <c r="D76" s="2" t="s">
        <v>9</v>
      </c>
      <c r="E76" s="2">
        <v>1</v>
      </c>
      <c r="I76" s="4"/>
      <c r="J76" s="4"/>
    </row>
    <row r="77" spans="2:10" ht="25.5" x14ac:dyDescent="0.2">
      <c r="C77" s="2" t="s">
        <v>26</v>
      </c>
      <c r="D77" s="2" t="s">
        <v>31</v>
      </c>
      <c r="E77" s="2">
        <v>50</v>
      </c>
      <c r="I77" s="4"/>
      <c r="J77" s="4"/>
    </row>
    <row r="78" spans="2:10" x14ac:dyDescent="0.2">
      <c r="C78" s="2" t="s">
        <v>27</v>
      </c>
      <c r="D78" s="2" t="s">
        <v>18</v>
      </c>
      <c r="E78" s="2">
        <v>1</v>
      </c>
      <c r="I78" s="4"/>
      <c r="J78" s="4"/>
    </row>
    <row r="79" spans="2:10" x14ac:dyDescent="0.2">
      <c r="C79" s="2" t="s">
        <v>28</v>
      </c>
      <c r="D79" s="2" t="s">
        <v>39</v>
      </c>
      <c r="E79" s="2">
        <v>3</v>
      </c>
      <c r="I79" s="1"/>
      <c r="J79" s="4"/>
    </row>
    <row r="80" spans="2:10" x14ac:dyDescent="0.2">
      <c r="C80" s="1" t="s">
        <v>29</v>
      </c>
      <c r="D80" s="2" t="s">
        <v>39</v>
      </c>
      <c r="E80" s="2">
        <v>2</v>
      </c>
      <c r="I80" s="16"/>
      <c r="J80" s="4"/>
    </row>
    <row r="81" spans="2:10" ht="25.5" x14ac:dyDescent="0.2">
      <c r="C81" s="1" t="s">
        <v>30</v>
      </c>
      <c r="D81" s="2" t="s">
        <v>39</v>
      </c>
      <c r="E81" s="2">
        <v>2</v>
      </c>
      <c r="I81" s="1"/>
      <c r="J81" s="4"/>
    </row>
    <row r="82" spans="2:10" x14ac:dyDescent="0.2">
      <c r="C82" s="1" t="s">
        <v>33</v>
      </c>
      <c r="D82" s="2" t="s">
        <v>39</v>
      </c>
      <c r="E82" s="2">
        <v>0</v>
      </c>
      <c r="I82" s="16"/>
      <c r="J82" s="4"/>
    </row>
    <row r="83" spans="2:10" x14ac:dyDescent="0.2">
      <c r="C83" s="1" t="s">
        <v>34</v>
      </c>
      <c r="D83" s="2" t="s">
        <v>39</v>
      </c>
      <c r="E83" s="2">
        <v>2</v>
      </c>
      <c r="I83" s="16"/>
      <c r="J83" s="4"/>
    </row>
    <row r="84" spans="2:10" ht="38.25" x14ac:dyDescent="0.2">
      <c r="C84" s="2" t="s">
        <v>35</v>
      </c>
      <c r="D84" s="2" t="s">
        <v>9</v>
      </c>
      <c r="E84" s="2">
        <v>1</v>
      </c>
      <c r="I84" s="4"/>
      <c r="J84" s="4"/>
    </row>
    <row r="85" spans="2:10" ht="51" x14ac:dyDescent="0.2">
      <c r="C85" s="2" t="s">
        <v>36</v>
      </c>
      <c r="D85" s="2" t="s">
        <v>9</v>
      </c>
      <c r="E85" s="2">
        <v>0</v>
      </c>
      <c r="I85" s="4"/>
      <c r="J85" s="4"/>
    </row>
    <row r="86" spans="2:10" ht="51" x14ac:dyDescent="0.2">
      <c r="C86" s="2" t="s">
        <v>37</v>
      </c>
      <c r="D86" s="2" t="s">
        <v>9</v>
      </c>
      <c r="E86" s="2">
        <v>2</v>
      </c>
      <c r="I86" s="4"/>
      <c r="J86" s="4"/>
    </row>
    <row r="87" spans="2:10" ht="51" x14ac:dyDescent="0.2">
      <c r="C87" s="1" t="s">
        <v>38</v>
      </c>
      <c r="D87" s="2" t="s">
        <v>9</v>
      </c>
      <c r="E87" s="2">
        <v>0</v>
      </c>
      <c r="I87" s="4"/>
      <c r="J87" s="4"/>
    </row>
    <row r="88" spans="2:10" ht="76.5" x14ac:dyDescent="0.2">
      <c r="C88" s="26" t="s">
        <v>79</v>
      </c>
      <c r="D88" s="2" t="s">
        <v>9</v>
      </c>
      <c r="E88" s="2">
        <v>1</v>
      </c>
      <c r="I88" s="4"/>
      <c r="J88" s="4"/>
    </row>
    <row r="89" spans="2:10" x14ac:dyDescent="0.2">
      <c r="B89" s="17" t="s">
        <v>20</v>
      </c>
      <c r="C89" s="2" t="s">
        <v>53</v>
      </c>
      <c r="D89" s="2"/>
      <c r="E89" s="2"/>
      <c r="I89" s="1"/>
      <c r="J89" s="4">
        <f>SUBTOTAL(109,טבלה5[הערכת מחיר כולל לפריט])</f>
        <v>0</v>
      </c>
    </row>
    <row r="91" spans="2:10" x14ac:dyDescent="0.2">
      <c r="B91" s="17" t="s">
        <v>54</v>
      </c>
      <c r="C91" s="17" t="s">
        <v>14</v>
      </c>
      <c r="D91" s="17" t="s">
        <v>9</v>
      </c>
      <c r="E91" s="17" t="s">
        <v>32</v>
      </c>
      <c r="F91" s="17" t="s">
        <v>43</v>
      </c>
      <c r="G91" s="17" t="s">
        <v>41</v>
      </c>
      <c r="H91" s="17" t="s">
        <v>40</v>
      </c>
      <c r="I91" s="2" t="s">
        <v>11</v>
      </c>
      <c r="J91" s="2" t="s">
        <v>13</v>
      </c>
    </row>
    <row r="92" spans="2:10" ht="51" x14ac:dyDescent="0.2">
      <c r="C92" s="6" t="s">
        <v>76</v>
      </c>
      <c r="D92" s="1" t="s">
        <v>9</v>
      </c>
      <c r="E92" s="17">
        <v>1</v>
      </c>
      <c r="I92" s="4"/>
      <c r="J92" s="4"/>
    </row>
    <row r="93" spans="2:10" ht="25.5" x14ac:dyDescent="0.2">
      <c r="C93" s="2" t="s">
        <v>55</v>
      </c>
      <c r="D93" s="2" t="s">
        <v>9</v>
      </c>
      <c r="E93" s="2">
        <v>1</v>
      </c>
      <c r="I93" s="4"/>
      <c r="J93" s="4"/>
    </row>
    <row r="94" spans="2:10" ht="25.5" x14ac:dyDescent="0.2">
      <c r="C94" s="2" t="s">
        <v>25</v>
      </c>
      <c r="D94" s="2" t="s">
        <v>9</v>
      </c>
      <c r="E94" s="2">
        <v>1</v>
      </c>
      <c r="I94" s="4"/>
      <c r="J94" s="4"/>
    </row>
    <row r="95" spans="2:10" ht="25.5" x14ac:dyDescent="0.2">
      <c r="C95" s="2" t="s">
        <v>26</v>
      </c>
      <c r="D95" s="2" t="s">
        <v>31</v>
      </c>
      <c r="E95" s="2">
        <v>50</v>
      </c>
      <c r="I95" s="4"/>
      <c r="J95" s="4"/>
    </row>
    <row r="96" spans="2:10" x14ac:dyDescent="0.2">
      <c r="C96" s="2" t="s">
        <v>27</v>
      </c>
      <c r="D96" s="2" t="s">
        <v>18</v>
      </c>
      <c r="E96" s="2">
        <v>1</v>
      </c>
      <c r="I96" s="4"/>
      <c r="J96" s="4"/>
    </row>
    <row r="97" spans="2:10" x14ac:dyDescent="0.2">
      <c r="C97" s="2" t="s">
        <v>28</v>
      </c>
      <c r="D97" s="2" t="s">
        <v>39</v>
      </c>
      <c r="E97" s="2">
        <v>3</v>
      </c>
      <c r="I97" s="2"/>
      <c r="J97" s="4"/>
    </row>
    <row r="98" spans="2:10" x14ac:dyDescent="0.2">
      <c r="C98" s="1" t="s">
        <v>29</v>
      </c>
      <c r="D98" s="2" t="s">
        <v>39</v>
      </c>
      <c r="E98" s="2">
        <v>2</v>
      </c>
      <c r="I98" s="3"/>
      <c r="J98" s="4"/>
    </row>
    <row r="99" spans="2:10" ht="25.5" x14ac:dyDescent="0.2">
      <c r="C99" s="1" t="s">
        <v>30</v>
      </c>
      <c r="D99" s="2" t="s">
        <v>39</v>
      </c>
      <c r="E99" s="2">
        <v>2</v>
      </c>
      <c r="I99" s="2"/>
      <c r="J99" s="4"/>
    </row>
    <row r="100" spans="2:10" x14ac:dyDescent="0.2">
      <c r="C100" s="1" t="s">
        <v>33</v>
      </c>
      <c r="D100" s="2" t="s">
        <v>39</v>
      </c>
      <c r="E100" s="2">
        <v>0</v>
      </c>
      <c r="I100" s="3"/>
      <c r="J100" s="4"/>
    </row>
    <row r="101" spans="2:10" x14ac:dyDescent="0.2">
      <c r="C101" s="1" t="s">
        <v>34</v>
      </c>
      <c r="D101" s="2" t="s">
        <v>39</v>
      </c>
      <c r="E101" s="2">
        <v>2</v>
      </c>
      <c r="I101" s="3"/>
      <c r="J101" s="4"/>
    </row>
    <row r="102" spans="2:10" ht="38.25" x14ac:dyDescent="0.2">
      <c r="C102" s="2" t="s">
        <v>35</v>
      </c>
      <c r="D102" s="2" t="s">
        <v>9</v>
      </c>
      <c r="E102" s="2">
        <v>1</v>
      </c>
      <c r="I102" s="4"/>
      <c r="J102" s="4"/>
    </row>
    <row r="103" spans="2:10" ht="51" x14ac:dyDescent="0.2">
      <c r="C103" s="2" t="s">
        <v>36</v>
      </c>
      <c r="D103" s="2" t="s">
        <v>9</v>
      </c>
      <c r="E103" s="2">
        <v>0</v>
      </c>
      <c r="I103" s="4"/>
      <c r="J103" s="4"/>
    </row>
    <row r="104" spans="2:10" ht="51" x14ac:dyDescent="0.2">
      <c r="C104" s="2" t="s">
        <v>37</v>
      </c>
      <c r="D104" s="2" t="s">
        <v>9</v>
      </c>
      <c r="E104" s="2">
        <v>2</v>
      </c>
      <c r="I104" s="4"/>
      <c r="J104" s="4"/>
    </row>
    <row r="105" spans="2:10" ht="51" x14ac:dyDescent="0.2">
      <c r="C105" s="1" t="s">
        <v>38</v>
      </c>
      <c r="D105" s="2" t="s">
        <v>9</v>
      </c>
      <c r="E105" s="2">
        <v>0</v>
      </c>
      <c r="I105" s="4"/>
      <c r="J105" s="4"/>
    </row>
    <row r="106" spans="2:10" ht="76.5" x14ac:dyDescent="0.2">
      <c r="C106" s="26" t="s">
        <v>79</v>
      </c>
      <c r="D106" s="2" t="s">
        <v>9</v>
      </c>
      <c r="E106" s="2">
        <v>1</v>
      </c>
      <c r="I106" s="4"/>
      <c r="J106" s="4"/>
    </row>
    <row r="107" spans="2:10" x14ac:dyDescent="0.2">
      <c r="B107" s="17" t="s">
        <v>20</v>
      </c>
      <c r="C107" s="2" t="s">
        <v>56</v>
      </c>
      <c r="D107" s="2"/>
      <c r="E107" s="2"/>
      <c r="I107" s="1"/>
      <c r="J107" s="4">
        <f>SUBTOTAL(109,טבלה6[הערכת מחיר כולל לפריט])</f>
        <v>0</v>
      </c>
    </row>
    <row r="109" spans="2:10" x14ac:dyDescent="0.2">
      <c r="B109" s="17" t="s">
        <v>57</v>
      </c>
      <c r="C109" s="17" t="s">
        <v>14</v>
      </c>
      <c r="D109" s="17" t="s">
        <v>9</v>
      </c>
      <c r="E109" s="17" t="s">
        <v>32</v>
      </c>
      <c r="F109" s="17" t="s">
        <v>43</v>
      </c>
      <c r="G109" s="17" t="s">
        <v>41</v>
      </c>
      <c r="H109" s="17" t="s">
        <v>40</v>
      </c>
      <c r="I109" s="2" t="s">
        <v>11</v>
      </c>
      <c r="J109" s="2" t="s">
        <v>13</v>
      </c>
    </row>
    <row r="110" spans="2:10" ht="51" x14ac:dyDescent="0.2">
      <c r="C110" s="6" t="s">
        <v>76</v>
      </c>
      <c r="D110" s="17" t="s">
        <v>9</v>
      </c>
      <c r="E110" s="17">
        <v>1</v>
      </c>
      <c r="I110" s="24"/>
      <c r="J110" s="24"/>
    </row>
    <row r="111" spans="2:10" ht="25.5" x14ac:dyDescent="0.2">
      <c r="C111" s="1" t="s">
        <v>24</v>
      </c>
      <c r="D111" s="1" t="s">
        <v>9</v>
      </c>
      <c r="E111" s="1">
        <v>1</v>
      </c>
      <c r="I111" s="4"/>
      <c r="J111" s="4"/>
    </row>
    <row r="112" spans="2:10" ht="25.5" x14ac:dyDescent="0.2">
      <c r="C112" s="1" t="s">
        <v>25</v>
      </c>
      <c r="D112" s="1" t="s">
        <v>9</v>
      </c>
      <c r="E112" s="1">
        <v>1</v>
      </c>
      <c r="I112" s="4"/>
      <c r="J112" s="4"/>
    </row>
    <row r="113" spans="2:10" ht="25.5" x14ac:dyDescent="0.2">
      <c r="C113" s="1" t="s">
        <v>26</v>
      </c>
      <c r="D113" s="1" t="s">
        <v>31</v>
      </c>
      <c r="E113" s="1">
        <v>50</v>
      </c>
      <c r="I113" s="1"/>
      <c r="J113" s="4"/>
    </row>
    <row r="114" spans="2:10" x14ac:dyDescent="0.2">
      <c r="C114" s="1" t="s">
        <v>27</v>
      </c>
      <c r="D114" s="1" t="s">
        <v>18</v>
      </c>
      <c r="E114" s="1">
        <v>1</v>
      </c>
      <c r="I114" s="4"/>
      <c r="J114" s="4"/>
    </row>
    <row r="115" spans="2:10" x14ac:dyDescent="0.2">
      <c r="C115" s="1" t="s">
        <v>28</v>
      </c>
      <c r="D115" s="1" t="s">
        <v>39</v>
      </c>
      <c r="E115" s="1">
        <v>3</v>
      </c>
      <c r="I115" s="1"/>
      <c r="J115" s="1"/>
    </row>
    <row r="116" spans="2:10" x14ac:dyDescent="0.2">
      <c r="C116" s="1" t="s">
        <v>29</v>
      </c>
      <c r="D116" s="1" t="s">
        <v>39</v>
      </c>
      <c r="E116" s="1">
        <v>2</v>
      </c>
      <c r="I116" s="16"/>
      <c r="J116" s="16"/>
    </row>
    <row r="117" spans="2:10" ht="25.5" x14ac:dyDescent="0.2">
      <c r="C117" s="1" t="s">
        <v>30</v>
      </c>
      <c r="D117" s="1" t="s">
        <v>39</v>
      </c>
      <c r="E117" s="1">
        <v>2</v>
      </c>
      <c r="I117" s="1"/>
      <c r="J117" s="16"/>
    </row>
    <row r="118" spans="2:10" x14ac:dyDescent="0.2">
      <c r="C118" s="1" t="s">
        <v>33</v>
      </c>
      <c r="D118" s="1" t="s">
        <v>39</v>
      </c>
      <c r="E118" s="1">
        <v>0</v>
      </c>
      <c r="I118" s="16"/>
      <c r="J118" s="1"/>
    </row>
    <row r="119" spans="2:10" x14ac:dyDescent="0.2">
      <c r="C119" s="1" t="s">
        <v>34</v>
      </c>
      <c r="D119" s="1" t="s">
        <v>39</v>
      </c>
      <c r="E119" s="1">
        <v>2</v>
      </c>
      <c r="I119" s="16"/>
      <c r="J119" s="16"/>
    </row>
    <row r="120" spans="2:10" ht="38.25" x14ac:dyDescent="0.2">
      <c r="C120" s="1" t="s">
        <v>35</v>
      </c>
      <c r="D120" s="1" t="s">
        <v>9</v>
      </c>
      <c r="E120" s="1">
        <v>1</v>
      </c>
      <c r="I120" s="4"/>
      <c r="J120" s="4"/>
    </row>
    <row r="121" spans="2:10" ht="51" x14ac:dyDescent="0.2">
      <c r="C121" s="1" t="s">
        <v>36</v>
      </c>
      <c r="D121" s="1" t="s">
        <v>9</v>
      </c>
      <c r="E121" s="1">
        <v>0</v>
      </c>
      <c r="I121" s="4"/>
      <c r="J121" s="4"/>
    </row>
    <row r="122" spans="2:10" ht="51" x14ac:dyDescent="0.2">
      <c r="C122" s="1" t="s">
        <v>37</v>
      </c>
      <c r="D122" s="1" t="s">
        <v>9</v>
      </c>
      <c r="E122" s="1">
        <v>2</v>
      </c>
      <c r="I122" s="4"/>
      <c r="J122" s="4"/>
    </row>
    <row r="123" spans="2:10" ht="51" x14ac:dyDescent="0.2">
      <c r="C123" s="1" t="s">
        <v>38</v>
      </c>
      <c r="D123" s="1" t="s">
        <v>9</v>
      </c>
      <c r="E123" s="1">
        <v>0</v>
      </c>
      <c r="I123" s="4"/>
      <c r="J123" s="4"/>
    </row>
    <row r="124" spans="2:10" ht="76.5" x14ac:dyDescent="0.2">
      <c r="C124" s="26" t="s">
        <v>79</v>
      </c>
      <c r="D124" s="1" t="s">
        <v>9</v>
      </c>
      <c r="E124" s="1">
        <v>1</v>
      </c>
      <c r="I124" s="4"/>
      <c r="J124" s="4"/>
    </row>
    <row r="125" spans="2:10" x14ac:dyDescent="0.2">
      <c r="B125" s="17" t="s">
        <v>20</v>
      </c>
      <c r="C125" s="1" t="s">
        <v>58</v>
      </c>
      <c r="D125" s="1"/>
      <c r="E125" s="1"/>
      <c r="I125" s="1"/>
      <c r="J125" s="4">
        <f>SUBTOTAL(109,טבלה7[הערכת מחיר כולל לפריט])</f>
        <v>0</v>
      </c>
    </row>
    <row r="127" spans="2:10" x14ac:dyDescent="0.2">
      <c r="B127" s="17" t="s">
        <v>65</v>
      </c>
      <c r="C127" s="17" t="s">
        <v>14</v>
      </c>
      <c r="D127" s="17" t="s">
        <v>9</v>
      </c>
      <c r="E127" s="17" t="s">
        <v>32</v>
      </c>
      <c r="F127" s="17" t="s">
        <v>43</v>
      </c>
      <c r="G127" s="17" t="s">
        <v>41</v>
      </c>
      <c r="H127" s="17" t="s">
        <v>40</v>
      </c>
      <c r="I127" s="2" t="s">
        <v>11</v>
      </c>
      <c r="J127" s="2" t="s">
        <v>13</v>
      </c>
    </row>
    <row r="128" spans="2:10" ht="51" x14ac:dyDescent="0.2">
      <c r="C128" s="6" t="s">
        <v>76</v>
      </c>
      <c r="D128" s="1" t="s">
        <v>9</v>
      </c>
      <c r="E128" s="17">
        <v>1</v>
      </c>
      <c r="I128" s="4"/>
      <c r="J128" s="4"/>
    </row>
    <row r="129" spans="3:10" ht="25.5" x14ac:dyDescent="0.2">
      <c r="C129" s="1" t="s">
        <v>24</v>
      </c>
      <c r="D129" s="1" t="s">
        <v>9</v>
      </c>
      <c r="E129" s="1">
        <v>1</v>
      </c>
      <c r="I129" s="4"/>
      <c r="J129" s="4"/>
    </row>
    <row r="130" spans="3:10" ht="25.5" x14ac:dyDescent="0.2">
      <c r="C130" s="1" t="s">
        <v>25</v>
      </c>
      <c r="D130" s="1" t="s">
        <v>9</v>
      </c>
      <c r="E130" s="1">
        <v>1</v>
      </c>
      <c r="I130" s="4"/>
      <c r="J130" s="4"/>
    </row>
    <row r="131" spans="3:10" ht="25.5" x14ac:dyDescent="0.2">
      <c r="C131" s="1" t="s">
        <v>26</v>
      </c>
      <c r="D131" s="1" t="s">
        <v>31</v>
      </c>
      <c r="E131" s="1">
        <v>50</v>
      </c>
      <c r="I131" s="4"/>
      <c r="J131" s="4"/>
    </row>
    <row r="132" spans="3:10" x14ac:dyDescent="0.2">
      <c r="C132" s="1" t="s">
        <v>27</v>
      </c>
      <c r="D132" s="1" t="s">
        <v>18</v>
      </c>
      <c r="E132" s="1">
        <v>1</v>
      </c>
      <c r="I132" s="4"/>
      <c r="J132" s="4"/>
    </row>
    <row r="133" spans="3:10" x14ac:dyDescent="0.2">
      <c r="C133" s="1" t="s">
        <v>28</v>
      </c>
      <c r="D133" s="1" t="s">
        <v>39</v>
      </c>
      <c r="E133" s="1">
        <v>1</v>
      </c>
      <c r="I133" s="1"/>
      <c r="J133" s="1"/>
    </row>
    <row r="134" spans="3:10" x14ac:dyDescent="0.2">
      <c r="C134" s="1" t="s">
        <v>29</v>
      </c>
      <c r="D134" s="1" t="s">
        <v>39</v>
      </c>
      <c r="E134" s="1">
        <v>0</v>
      </c>
      <c r="I134" s="4"/>
      <c r="J134" s="1"/>
    </row>
    <row r="135" spans="3:10" ht="25.5" x14ac:dyDescent="0.2">
      <c r="C135" s="1" t="s">
        <v>30</v>
      </c>
      <c r="D135" s="1" t="s">
        <v>39</v>
      </c>
      <c r="E135" s="1">
        <v>0</v>
      </c>
      <c r="I135" s="4"/>
      <c r="J135" s="1"/>
    </row>
    <row r="136" spans="3:10" x14ac:dyDescent="0.2">
      <c r="C136" s="1" t="s">
        <v>33</v>
      </c>
      <c r="D136" s="1" t="s">
        <v>39</v>
      </c>
      <c r="E136" s="1">
        <v>0</v>
      </c>
      <c r="I136" s="4"/>
      <c r="J136" s="1"/>
    </row>
    <row r="137" spans="3:10" x14ac:dyDescent="0.2">
      <c r="C137" s="1" t="s">
        <v>34</v>
      </c>
      <c r="D137" s="1" t="s">
        <v>39</v>
      </c>
      <c r="E137" s="1">
        <v>0</v>
      </c>
      <c r="I137" s="4"/>
      <c r="J137" s="1"/>
    </row>
    <row r="138" spans="3:10" ht="38.25" x14ac:dyDescent="0.2">
      <c r="C138" s="1" t="s">
        <v>35</v>
      </c>
      <c r="D138" s="1" t="s">
        <v>9</v>
      </c>
      <c r="E138" s="1">
        <v>1</v>
      </c>
      <c r="I138" s="4"/>
      <c r="J138" s="4"/>
    </row>
    <row r="139" spans="3:10" ht="51" x14ac:dyDescent="0.2">
      <c r="C139" s="1" t="s">
        <v>36</v>
      </c>
      <c r="D139" s="1" t="s">
        <v>9</v>
      </c>
      <c r="E139" s="1">
        <v>2</v>
      </c>
      <c r="I139" s="4"/>
      <c r="J139" s="4"/>
    </row>
    <row r="140" spans="3:10" ht="51" x14ac:dyDescent="0.2">
      <c r="C140" s="1" t="s">
        <v>37</v>
      </c>
      <c r="D140" s="1" t="s">
        <v>9</v>
      </c>
      <c r="E140" s="1">
        <v>0</v>
      </c>
      <c r="I140" s="4"/>
      <c r="J140" s="4"/>
    </row>
    <row r="141" spans="3:10" ht="51" x14ac:dyDescent="0.2">
      <c r="C141" s="1" t="s">
        <v>38</v>
      </c>
      <c r="D141" s="1" t="s">
        <v>9</v>
      </c>
      <c r="E141" s="1">
        <v>0</v>
      </c>
      <c r="I141" s="4"/>
      <c r="J141" s="4"/>
    </row>
    <row r="142" spans="3:10" ht="25.5" x14ac:dyDescent="0.2">
      <c r="C142" s="1" t="s">
        <v>59</v>
      </c>
      <c r="D142" s="1" t="s">
        <v>9</v>
      </c>
      <c r="E142" s="1">
        <v>2</v>
      </c>
      <c r="I142" s="4"/>
      <c r="J142" s="4"/>
    </row>
    <row r="143" spans="3:10" x14ac:dyDescent="0.2">
      <c r="C143" s="1" t="s">
        <v>49</v>
      </c>
      <c r="D143" s="1" t="s">
        <v>18</v>
      </c>
      <c r="E143" s="1">
        <v>1</v>
      </c>
      <c r="I143" s="4"/>
      <c r="J143" s="4"/>
    </row>
    <row r="144" spans="3:10" ht="76.5" x14ac:dyDescent="0.2">
      <c r="C144" s="26" t="s">
        <v>79</v>
      </c>
      <c r="D144" s="1" t="s">
        <v>9</v>
      </c>
      <c r="E144" s="1">
        <v>1</v>
      </c>
      <c r="I144" s="4"/>
    </row>
    <row r="145" spans="2:10" x14ac:dyDescent="0.2">
      <c r="B145" s="17" t="s">
        <v>20</v>
      </c>
      <c r="C145" s="1" t="s">
        <v>60</v>
      </c>
      <c r="D145" s="1"/>
      <c r="E145" s="1"/>
      <c r="I145" s="1"/>
      <c r="J145" s="4">
        <f>SUBTOTAL(109,טבלה8[הערכת מחיר כולל לפריט])</f>
        <v>0</v>
      </c>
    </row>
    <row r="147" spans="2:10" x14ac:dyDescent="0.2">
      <c r="B147" s="17" t="s">
        <v>64</v>
      </c>
      <c r="C147" s="17" t="s">
        <v>14</v>
      </c>
      <c r="D147" s="17" t="s">
        <v>9</v>
      </c>
      <c r="E147" s="17" t="s">
        <v>32</v>
      </c>
      <c r="F147" s="17" t="s">
        <v>43</v>
      </c>
      <c r="G147" s="17" t="s">
        <v>41</v>
      </c>
      <c r="H147" s="17" t="s">
        <v>40</v>
      </c>
      <c r="I147" s="17" t="s">
        <v>11</v>
      </c>
      <c r="J147" s="17" t="s">
        <v>13</v>
      </c>
    </row>
    <row r="148" spans="2:10" x14ac:dyDescent="0.2">
      <c r="C148" s="17" t="s">
        <v>66</v>
      </c>
      <c r="D148" s="17">
        <v>0</v>
      </c>
      <c r="E148" s="17">
        <v>0</v>
      </c>
    </row>
    <row r="149" spans="2:10" x14ac:dyDescent="0.2">
      <c r="C149" s="17" t="s">
        <v>68</v>
      </c>
      <c r="D149" s="17" t="s">
        <v>67</v>
      </c>
      <c r="E149" s="17">
        <v>7</v>
      </c>
    </row>
    <row r="150" spans="2:10" x14ac:dyDescent="0.2">
      <c r="C150" s="17" t="s">
        <v>69</v>
      </c>
      <c r="D150" s="17" t="s">
        <v>67</v>
      </c>
      <c r="E150" s="17">
        <v>7</v>
      </c>
    </row>
    <row r="151" spans="2:10" x14ac:dyDescent="0.2">
      <c r="C151" s="17" t="s">
        <v>70</v>
      </c>
      <c r="D151" s="17" t="s">
        <v>67</v>
      </c>
      <c r="E151" s="17">
        <v>7</v>
      </c>
    </row>
    <row r="152" spans="2:10" ht="15" x14ac:dyDescent="0.25">
      <c r="C152" s="28" t="s">
        <v>82</v>
      </c>
      <c r="D152" s="28" t="s">
        <v>67</v>
      </c>
      <c r="E152" s="28">
        <v>7</v>
      </c>
      <c r="J152" s="17">
        <f>I152*E152*12</f>
        <v>0</v>
      </c>
    </row>
    <row r="153" spans="2:10" x14ac:dyDescent="0.2">
      <c r="C153" s="17" t="s">
        <v>71</v>
      </c>
      <c r="D153" s="17" t="s">
        <v>67</v>
      </c>
      <c r="E153" s="17">
        <v>1</v>
      </c>
    </row>
    <row r="154" spans="2:10" x14ac:dyDescent="0.2">
      <c r="C154" s="17" t="s">
        <v>72</v>
      </c>
      <c r="D154" s="17" t="s">
        <v>73</v>
      </c>
      <c r="E154" s="17">
        <v>1</v>
      </c>
    </row>
    <row r="155" spans="2:10" x14ac:dyDescent="0.2">
      <c r="B155" s="17" t="s">
        <v>20</v>
      </c>
      <c r="C155" s="17" t="s">
        <v>74</v>
      </c>
      <c r="J155" s="17">
        <f>SUBTOTAL(109,טבלה9[הערכת מחיר כולל לפריט])</f>
        <v>0</v>
      </c>
    </row>
  </sheetData>
  <mergeCells count="3">
    <mergeCell ref="B2:C2"/>
    <mergeCell ref="B3:C3"/>
    <mergeCell ref="B4:C4"/>
  </mergeCells>
  <pageMargins left="0.7" right="0.7" top="0.75" bottom="0.75" header="0.3" footer="0.3"/>
  <pageSetup paperSize="9" scale="51" orientation="landscape" r:id="rId1"/>
  <rowBreaks count="5" manualBreakCount="5">
    <brk id="17" max="16383" man="1"/>
    <brk id="35" max="17" man="1"/>
    <brk id="72" max="17" man="1"/>
    <brk id="107" max="17" man="1"/>
    <brk id="145" max="17" man="1"/>
  </rowBreaks>
  <drawing r:id="rId2"/>
  <tableParts count="9"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64B7E-5444-4F04-B4E6-F9C6EB457A40}">
  <dimension ref="A1"/>
  <sheetViews>
    <sheetView rightToLeft="1" zoomScale="160" zoomScaleNormal="160" workbookViewId="0"/>
  </sheetViews>
  <sheetFormatPr defaultRowHeight="14.25" x14ac:dyDescent="0.2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95f585-5b1a-4b7a-823d-3955b4c898ad" xsi:nil="true"/>
    <lcf76f155ced4ddcb4097134ff3c332f xmlns="fa7f10d9-6de8-42c3-8aa6-7146a001dd5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E4114D5925864C4486C7BBDEE2E52872" ma:contentTypeVersion="15" ma:contentTypeDescription="צור מסמך חדש." ma:contentTypeScope="" ma:versionID="b1edf18db863f611398b090d282acea2">
  <xsd:schema xmlns:xsd="http://www.w3.org/2001/XMLSchema" xmlns:xs="http://www.w3.org/2001/XMLSchema" xmlns:p="http://schemas.microsoft.com/office/2006/metadata/properties" xmlns:ns2="fa7f10d9-6de8-42c3-8aa6-7146a001dd52" xmlns:ns3="8195f585-5b1a-4b7a-823d-3955b4c898ad" targetNamespace="http://schemas.microsoft.com/office/2006/metadata/properties" ma:root="true" ma:fieldsID="d451d61923db4f3d76a37ca08d95acee" ns2:_="" ns3:_="">
    <xsd:import namespace="fa7f10d9-6de8-42c3-8aa6-7146a001dd52"/>
    <xsd:import namespace="8195f585-5b1a-4b7a-823d-3955b4c898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7f10d9-6de8-42c3-8aa6-7146a001dd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תגיות תמונה" ma:readOnly="false" ma:fieldId="{5cf76f15-5ced-4ddc-b409-7134ff3c332f}" ma:taxonomyMulti="true" ma:sspId="245a3f9b-ddce-4f8b-99ae-d18acfe5dc5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5f585-5b1a-4b7a-823d-3955b4c898a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a940d94-73f1-408f-947e-15670b5ef58f}" ma:internalName="TaxCatchAll" ma:showField="CatchAllData" ma:web="8195f585-5b1a-4b7a-823d-3955b4c898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משותף עם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משותף עם פרטים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D13B51-FE08-46C9-97BD-265108F95E72}">
  <ds:schemaRefs>
    <ds:schemaRef ds:uri="http://schemas.microsoft.com/office/2006/metadata/properties"/>
    <ds:schemaRef ds:uri="http://schemas.microsoft.com/office/infopath/2007/PartnerControls"/>
    <ds:schemaRef ds:uri="747eee1a-0a89-43f5-9c31-20c47fd65772"/>
    <ds:schemaRef ds:uri="8b28941b-949a-47f9-a7e7-2a9922fe5933"/>
  </ds:schemaRefs>
</ds:datastoreItem>
</file>

<file path=customXml/itemProps2.xml><?xml version="1.0" encoding="utf-8"?>
<ds:datastoreItem xmlns:ds="http://schemas.openxmlformats.org/officeDocument/2006/customXml" ds:itemID="{56ABB18D-255D-489C-A52B-A75AD31CA3D0}"/>
</file>

<file path=customXml/itemProps3.xml><?xml version="1.0" encoding="utf-8"?>
<ds:datastoreItem xmlns:ds="http://schemas.openxmlformats.org/officeDocument/2006/customXml" ds:itemID="{D98F6BDA-B3D5-4AFB-9240-09B72FC0DC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גיליון1</vt:lpstr>
      <vt:lpstr>גיליון2</vt:lpstr>
      <vt:lpstr>גיליון1!WPrint_Area_W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מנחם גרינברג</dc:creator>
  <cp:lastModifiedBy>דלית הכסטר</cp:lastModifiedBy>
  <dcterms:created xsi:type="dcterms:W3CDTF">2025-07-22T07:10:35Z</dcterms:created>
  <dcterms:modified xsi:type="dcterms:W3CDTF">2026-05-03T05:03:20Z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0x010100E4114D5925864C4486C7BBDEE2E52872</vt:lpwstr>
  </property>
  <property fmtid="{D5CDD505-2E9C-101B-9397-08002B2CF9AE}" pid="3" name="MediaServiceImageTags">
    <vt:lpwstr/>
  </property>
</Properties>
</file>